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yan\Desktop\NU-Courses\Thesis-Research\5.Thesis-Document\3.Appendix\Clean-Datasets\Isotopic_Data\"/>
    </mc:Choice>
  </mc:AlternateContent>
  <xr:revisionPtr revIDLastSave="0" documentId="8_{5FE6287A-D269-4F54-8872-966EBBE8A717}" xr6:coauthVersionLast="47" xr6:coauthVersionMax="47" xr10:uidLastSave="{00000000-0000-0000-0000-000000000000}"/>
  <bookViews>
    <workbookView xWindow="-98" yWindow="-98" windowWidth="22695" windowHeight="14476" xr2:uid="{00000000-000D-0000-FFFF-FFFF00000000}"/>
  </bookViews>
  <sheets>
    <sheet name="1-Summary-220405" sheetId="7" r:id="rId1"/>
    <sheet name="2-rev_Summary-220611" sheetId="9" r:id="rId2"/>
    <sheet name="2-Summary-220611" sheetId="8" r:id="rId3"/>
    <sheet name="1-march2022compiled" sheetId="4" r:id="rId4"/>
    <sheet name="1-feb2022compiled" sheetId="5" r:id="rId5"/>
    <sheet name="2-june2022complied" sheetId="10" r:id="rId6"/>
    <sheet name="1-standards" sheetId="6" r:id="rId7"/>
    <sheet name="2-standards" sheetId="11" r:id="rId8"/>
  </sheets>
  <definedNames>
    <definedName name="HIDS2191_IsoWater_20220215_163527" localSheetId="4">'1-feb2022compiled'!$A$1:$L$83</definedName>
    <definedName name="HIDS2191_IsoWater_20220216_150637" localSheetId="4">'1-feb2022compiled'!$A$84:$L$209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11" l="1"/>
  <c r="K3" i="11"/>
  <c r="K4" i="11"/>
  <c r="K7" i="11"/>
  <c r="K8" i="11"/>
  <c r="K9" i="11"/>
  <c r="J11" i="10"/>
  <c r="K11" i="10"/>
  <c r="L11" i="10"/>
  <c r="M11" i="10"/>
  <c r="N11" i="10"/>
  <c r="O11" i="10"/>
  <c r="M12" i="10"/>
  <c r="N12" i="10"/>
  <c r="O12" i="10"/>
  <c r="J20" i="10"/>
  <c r="K20" i="10"/>
  <c r="L20" i="10"/>
  <c r="M20" i="10"/>
  <c r="N20" i="10"/>
  <c r="O20" i="10"/>
  <c r="M21" i="10"/>
  <c r="N21" i="10"/>
  <c r="O21" i="10"/>
  <c r="J29" i="10"/>
  <c r="K29" i="10"/>
  <c r="L29" i="10"/>
  <c r="M29" i="10"/>
  <c r="N29" i="10"/>
  <c r="O29" i="10"/>
  <c r="M30" i="10"/>
  <c r="N30" i="10"/>
  <c r="O30" i="10"/>
  <c r="J38" i="10"/>
  <c r="K38" i="10"/>
  <c r="L38" i="10"/>
  <c r="M38" i="10"/>
  <c r="N38" i="10"/>
  <c r="O38" i="10"/>
  <c r="M39" i="10"/>
  <c r="N39" i="10"/>
  <c r="O39" i="10"/>
  <c r="J47" i="10"/>
  <c r="K47" i="10"/>
  <c r="L47" i="10"/>
  <c r="M47" i="10"/>
  <c r="N47" i="10"/>
  <c r="O47" i="10"/>
  <c r="M48" i="10"/>
  <c r="N48" i="10"/>
  <c r="O48" i="10"/>
  <c r="J56" i="10"/>
  <c r="K56" i="10"/>
  <c r="L56" i="10"/>
  <c r="M56" i="10"/>
  <c r="N56" i="10"/>
  <c r="O56" i="10"/>
  <c r="M57" i="10"/>
  <c r="N57" i="10"/>
  <c r="O57" i="10"/>
  <c r="J70" i="10"/>
  <c r="K70" i="10"/>
  <c r="L70" i="10"/>
  <c r="M70" i="10"/>
  <c r="N70" i="10"/>
  <c r="O70" i="10"/>
  <c r="M71" i="10"/>
  <c r="N71" i="10"/>
  <c r="O71" i="10"/>
  <c r="J84" i="10"/>
  <c r="K84" i="10"/>
  <c r="L84" i="10"/>
  <c r="M84" i="10"/>
  <c r="N84" i="10"/>
  <c r="O84" i="10"/>
  <c r="M85" i="10"/>
  <c r="N85" i="10"/>
  <c r="O85" i="10"/>
  <c r="J93" i="10"/>
  <c r="K93" i="10"/>
  <c r="L93" i="10"/>
  <c r="M93" i="10"/>
  <c r="N93" i="10"/>
  <c r="O93" i="10"/>
  <c r="M94" i="10"/>
  <c r="N94" i="10"/>
  <c r="O94" i="10"/>
  <c r="J102" i="10"/>
  <c r="K102" i="10"/>
  <c r="L102" i="10"/>
  <c r="M102" i="10"/>
  <c r="N102" i="10"/>
  <c r="O102" i="10"/>
  <c r="M103" i="10"/>
  <c r="N103" i="10"/>
  <c r="O103" i="10"/>
  <c r="J111" i="10"/>
  <c r="K111" i="10"/>
  <c r="L111" i="10"/>
  <c r="M111" i="10"/>
  <c r="N111" i="10"/>
  <c r="O111" i="10"/>
  <c r="M112" i="10"/>
  <c r="N112" i="10"/>
  <c r="O112" i="10"/>
  <c r="J120" i="10"/>
  <c r="K120" i="10"/>
  <c r="L120" i="10"/>
  <c r="M120" i="10"/>
  <c r="N120" i="10"/>
  <c r="O120" i="10"/>
  <c r="M121" i="10"/>
  <c r="N121" i="10"/>
  <c r="O121" i="10"/>
  <c r="J129" i="10"/>
  <c r="K129" i="10"/>
  <c r="L129" i="10"/>
  <c r="M129" i="10"/>
  <c r="N129" i="10"/>
  <c r="O129" i="10"/>
  <c r="M130" i="10"/>
  <c r="N130" i="10"/>
  <c r="O130" i="10"/>
  <c r="J138" i="10"/>
  <c r="K138" i="10"/>
  <c r="L138" i="10"/>
  <c r="M138" i="10"/>
  <c r="N138" i="10"/>
  <c r="O138" i="10"/>
  <c r="M139" i="10"/>
  <c r="N139" i="10"/>
  <c r="O139" i="10"/>
  <c r="J147" i="10"/>
  <c r="K147" i="10"/>
  <c r="L147" i="10"/>
  <c r="M147" i="10"/>
  <c r="N147" i="10"/>
  <c r="O147" i="10"/>
  <c r="M148" i="10"/>
  <c r="N148" i="10"/>
  <c r="O148" i="10"/>
  <c r="J156" i="10"/>
  <c r="K156" i="10"/>
  <c r="L156" i="10"/>
  <c r="M156" i="10"/>
  <c r="N156" i="10"/>
  <c r="O156" i="10"/>
  <c r="M157" i="10"/>
  <c r="N157" i="10"/>
  <c r="O157" i="10"/>
  <c r="J165" i="10"/>
  <c r="K165" i="10"/>
  <c r="L165" i="10"/>
  <c r="M165" i="10"/>
  <c r="N165" i="10"/>
  <c r="O165" i="10"/>
  <c r="M166" i="10"/>
  <c r="N166" i="10"/>
  <c r="O166" i="10"/>
  <c r="J174" i="10"/>
  <c r="K174" i="10"/>
  <c r="L174" i="10"/>
  <c r="M174" i="10"/>
  <c r="N174" i="10"/>
  <c r="O174" i="10"/>
  <c r="M175" i="10"/>
  <c r="N175" i="10"/>
  <c r="O175" i="10"/>
  <c r="J181" i="10"/>
  <c r="K181" i="10"/>
  <c r="L181" i="10"/>
  <c r="M181" i="10"/>
  <c r="N181" i="10"/>
  <c r="O181" i="10"/>
  <c r="M182" i="10"/>
  <c r="N182" i="10"/>
  <c r="O182" i="10"/>
  <c r="J188" i="10"/>
  <c r="K188" i="10"/>
  <c r="L188" i="10"/>
  <c r="M188" i="10"/>
  <c r="N188" i="10"/>
  <c r="O188" i="10"/>
  <c r="M189" i="10"/>
  <c r="N189" i="10"/>
  <c r="O189" i="10"/>
  <c r="J198" i="10"/>
  <c r="K198" i="10"/>
  <c r="L198" i="10"/>
  <c r="M198" i="10"/>
  <c r="N198" i="10"/>
  <c r="O198" i="10"/>
  <c r="M199" i="10"/>
  <c r="N199" i="10"/>
  <c r="O199" i="10"/>
  <c r="J207" i="10"/>
  <c r="K207" i="10"/>
  <c r="L207" i="10"/>
  <c r="M207" i="10"/>
  <c r="N207" i="10"/>
  <c r="O207" i="10"/>
  <c r="M208" i="10"/>
  <c r="N208" i="10"/>
  <c r="O208" i="10"/>
  <c r="J216" i="10"/>
  <c r="K216" i="10"/>
  <c r="L216" i="10"/>
  <c r="M216" i="10"/>
  <c r="N216" i="10"/>
  <c r="O216" i="10"/>
  <c r="M217" i="10"/>
  <c r="N217" i="10"/>
  <c r="O217" i="10"/>
  <c r="J225" i="10"/>
  <c r="K225" i="10"/>
  <c r="L225" i="10"/>
  <c r="M225" i="10"/>
  <c r="N225" i="10"/>
  <c r="O225" i="10"/>
  <c r="M226" i="10"/>
  <c r="N226" i="10"/>
  <c r="O226" i="10"/>
  <c r="J238" i="10"/>
  <c r="K238" i="10"/>
  <c r="L238" i="10"/>
  <c r="M238" i="10"/>
  <c r="N238" i="10"/>
  <c r="O238" i="10"/>
  <c r="M239" i="10"/>
  <c r="N239" i="10"/>
  <c r="O239" i="10"/>
  <c r="J247" i="10"/>
  <c r="K247" i="10"/>
  <c r="L247" i="10"/>
  <c r="M247" i="10"/>
  <c r="N247" i="10"/>
  <c r="O247" i="10"/>
  <c r="M248" i="10"/>
  <c r="N248" i="10"/>
  <c r="O248" i="10"/>
  <c r="J256" i="10"/>
  <c r="K256" i="10"/>
  <c r="L256" i="10"/>
  <c r="M256" i="10"/>
  <c r="N256" i="10"/>
  <c r="O256" i="10"/>
  <c r="M257" i="10"/>
  <c r="N257" i="10"/>
  <c r="O257" i="10"/>
  <c r="J265" i="10"/>
  <c r="K265" i="10"/>
  <c r="L265" i="10"/>
  <c r="M265" i="10"/>
  <c r="N265" i="10"/>
  <c r="O265" i="10"/>
  <c r="M266" i="10"/>
  <c r="N266" i="10"/>
  <c r="O266" i="10"/>
  <c r="J274" i="10"/>
  <c r="K274" i="10"/>
  <c r="L274" i="10"/>
  <c r="M274" i="10"/>
  <c r="N274" i="10"/>
  <c r="O274" i="10"/>
  <c r="M275" i="10"/>
  <c r="N275" i="10"/>
  <c r="O275" i="10"/>
  <c r="J283" i="10"/>
  <c r="K283" i="10"/>
  <c r="L283" i="10"/>
  <c r="M283" i="10"/>
  <c r="N283" i="10"/>
  <c r="O283" i="10"/>
  <c r="M284" i="10"/>
  <c r="N284" i="10"/>
  <c r="O284" i="10"/>
  <c r="J292" i="10"/>
  <c r="K292" i="10"/>
  <c r="L292" i="10"/>
  <c r="M292" i="10"/>
  <c r="N292" i="10"/>
  <c r="O292" i="10"/>
  <c r="M293" i="10"/>
  <c r="N293" i="10"/>
  <c r="O293" i="10"/>
  <c r="J301" i="10"/>
  <c r="K301" i="10"/>
  <c r="L301" i="10"/>
  <c r="M301" i="10"/>
  <c r="N301" i="10"/>
  <c r="O301" i="10"/>
  <c r="M302" i="10"/>
  <c r="N302" i="10"/>
  <c r="O302" i="10"/>
  <c r="J310" i="10"/>
  <c r="K310" i="10"/>
  <c r="L310" i="10"/>
  <c r="M310" i="10"/>
  <c r="N310" i="10"/>
  <c r="O310" i="10"/>
  <c r="M311" i="10"/>
  <c r="N311" i="10"/>
  <c r="O311" i="10"/>
  <c r="J319" i="10"/>
  <c r="K319" i="10"/>
  <c r="L319" i="10"/>
  <c r="M319" i="10"/>
  <c r="N319" i="10"/>
  <c r="O319" i="10"/>
  <c r="M320" i="10"/>
  <c r="N320" i="10"/>
  <c r="O320" i="10"/>
  <c r="J328" i="10"/>
  <c r="K328" i="10"/>
  <c r="L328" i="10"/>
  <c r="M328" i="10"/>
  <c r="N328" i="10"/>
  <c r="O328" i="10"/>
  <c r="M329" i="10"/>
  <c r="N329" i="10"/>
  <c r="O329" i="10"/>
  <c r="J337" i="10"/>
  <c r="K337" i="10"/>
  <c r="L337" i="10"/>
  <c r="M337" i="10"/>
  <c r="N337" i="10"/>
  <c r="O337" i="10"/>
  <c r="M338" i="10"/>
  <c r="N338" i="10"/>
  <c r="O338" i="10"/>
  <c r="J346" i="10"/>
  <c r="K346" i="10"/>
  <c r="L346" i="10"/>
  <c r="M346" i="10"/>
  <c r="N346" i="10"/>
  <c r="O346" i="10"/>
  <c r="M347" i="10"/>
  <c r="N347" i="10"/>
  <c r="O347" i="10"/>
  <c r="J355" i="10"/>
  <c r="K355" i="10"/>
  <c r="L355" i="10"/>
  <c r="M355" i="10"/>
  <c r="N355" i="10"/>
  <c r="O355" i="10"/>
  <c r="M356" i="10"/>
  <c r="N356" i="10"/>
  <c r="O356" i="10"/>
  <c r="J364" i="10"/>
  <c r="K364" i="10"/>
  <c r="L364" i="10"/>
  <c r="M364" i="10"/>
  <c r="N364" i="10"/>
  <c r="O364" i="10"/>
  <c r="M365" i="10"/>
  <c r="N365" i="10"/>
  <c r="O365" i="10"/>
  <c r="J373" i="10"/>
  <c r="K373" i="10"/>
  <c r="L373" i="10"/>
  <c r="M373" i="10"/>
  <c r="N373" i="10"/>
  <c r="O373" i="10"/>
  <c r="M374" i="10"/>
  <c r="N374" i="10"/>
  <c r="O374" i="10"/>
  <c r="J382" i="10"/>
  <c r="K382" i="10"/>
  <c r="L382" i="10"/>
  <c r="M382" i="10"/>
  <c r="N382" i="10"/>
  <c r="O382" i="10"/>
  <c r="M383" i="10"/>
  <c r="N383" i="10"/>
  <c r="O383" i="10"/>
  <c r="J391" i="10"/>
  <c r="K391" i="10"/>
  <c r="L391" i="10"/>
  <c r="M391" i="10"/>
  <c r="N391" i="10"/>
  <c r="O391" i="10"/>
  <c r="M392" i="10"/>
  <c r="N392" i="10"/>
  <c r="O392" i="10"/>
  <c r="J400" i="10"/>
  <c r="K400" i="10"/>
  <c r="L400" i="10"/>
  <c r="M400" i="10"/>
  <c r="N400" i="10"/>
  <c r="O400" i="10"/>
  <c r="M401" i="10"/>
  <c r="N401" i="10"/>
  <c r="O401" i="10"/>
  <c r="J409" i="10"/>
  <c r="K409" i="10"/>
  <c r="L409" i="10"/>
  <c r="M409" i="10"/>
  <c r="N409" i="10"/>
  <c r="O409" i="10"/>
  <c r="M410" i="10"/>
  <c r="N410" i="10"/>
  <c r="O410" i="10"/>
  <c r="J418" i="10"/>
  <c r="K418" i="10"/>
  <c r="L418" i="10"/>
  <c r="M418" i="10"/>
  <c r="N418" i="10"/>
  <c r="O418" i="10"/>
  <c r="M419" i="10"/>
  <c r="N419" i="10"/>
  <c r="O419" i="10"/>
  <c r="J427" i="10"/>
  <c r="K427" i="10"/>
  <c r="L427" i="10"/>
  <c r="M427" i="10"/>
  <c r="N427" i="10"/>
  <c r="O427" i="10"/>
  <c r="M428" i="10"/>
  <c r="N428" i="10"/>
  <c r="O428" i="10"/>
  <c r="J436" i="10"/>
  <c r="K436" i="10"/>
  <c r="L436" i="10"/>
  <c r="M436" i="10"/>
  <c r="N436" i="10"/>
  <c r="O436" i="10"/>
  <c r="M437" i="10"/>
  <c r="N437" i="10"/>
  <c r="O437" i="10"/>
  <c r="J445" i="10"/>
  <c r="K445" i="10"/>
  <c r="L445" i="10"/>
  <c r="M445" i="10"/>
  <c r="N445" i="10"/>
  <c r="O445" i="10"/>
  <c r="M446" i="10"/>
  <c r="N446" i="10"/>
  <c r="O446" i="10"/>
  <c r="J454" i="10"/>
  <c r="K454" i="10"/>
  <c r="L454" i="10"/>
  <c r="M454" i="10"/>
  <c r="N454" i="10"/>
  <c r="O454" i="10"/>
  <c r="M455" i="10"/>
  <c r="N455" i="10"/>
  <c r="O455" i="10"/>
  <c r="J460" i="10"/>
  <c r="K460" i="10"/>
  <c r="L460" i="10"/>
  <c r="M460" i="10"/>
  <c r="N460" i="10"/>
  <c r="O460" i="10"/>
  <c r="M461" i="10"/>
  <c r="N461" i="10"/>
  <c r="O461" i="10"/>
  <c r="J472" i="10"/>
  <c r="K472" i="10"/>
  <c r="L472" i="10"/>
  <c r="M472" i="10"/>
  <c r="N472" i="10"/>
  <c r="O472" i="10"/>
  <c r="M473" i="10"/>
  <c r="N473" i="10"/>
  <c r="O473" i="10"/>
  <c r="J481" i="10"/>
  <c r="K481" i="10"/>
  <c r="L481" i="10"/>
  <c r="M481" i="10"/>
  <c r="N481" i="10"/>
  <c r="O481" i="10"/>
  <c r="M482" i="10"/>
  <c r="N482" i="10"/>
  <c r="O482" i="10"/>
  <c r="J490" i="10"/>
  <c r="K490" i="10"/>
  <c r="L490" i="10"/>
  <c r="M490" i="10"/>
  <c r="N490" i="10"/>
  <c r="O490" i="10"/>
  <c r="M491" i="10"/>
  <c r="N491" i="10"/>
  <c r="O491" i="10"/>
  <c r="Q172" i="4" l="1"/>
  <c r="P172" i="4"/>
  <c r="Q163" i="4"/>
  <c r="P163" i="4"/>
  <c r="Q154" i="4"/>
  <c r="P154" i="4"/>
  <c r="Q145" i="4"/>
  <c r="P145" i="4"/>
  <c r="Q136" i="4"/>
  <c r="P136" i="4"/>
  <c r="Q127" i="4"/>
  <c r="P127" i="4"/>
  <c r="Q118" i="4"/>
  <c r="P118" i="4"/>
  <c r="Q109" i="4"/>
  <c r="P109" i="4"/>
  <c r="Q100" i="4"/>
  <c r="P100" i="4"/>
  <c r="Q91" i="4"/>
  <c r="P91" i="4"/>
  <c r="Q82" i="4"/>
  <c r="P82" i="4"/>
  <c r="Q73" i="4"/>
  <c r="P73" i="4"/>
  <c r="Q64" i="4"/>
  <c r="P64" i="4"/>
  <c r="Q55" i="4"/>
  <c r="P55" i="4"/>
  <c r="Q46" i="4"/>
  <c r="P46" i="4"/>
  <c r="Q37" i="4"/>
  <c r="P37" i="4"/>
  <c r="Q28" i="4"/>
  <c r="P28" i="4"/>
  <c r="Q19" i="4"/>
  <c r="P19" i="4"/>
  <c r="Q10" i="4"/>
  <c r="P10" i="4"/>
  <c r="P209" i="5"/>
  <c r="O209" i="5"/>
  <c r="N209" i="5"/>
  <c r="R209" i="5" s="1"/>
  <c r="M209" i="5"/>
  <c r="Q209" i="5" s="1"/>
  <c r="P202" i="5"/>
  <c r="O202" i="5"/>
  <c r="N202" i="5"/>
  <c r="R202" i="5" s="1"/>
  <c r="M202" i="5"/>
  <c r="Q202" i="5" s="1"/>
  <c r="P193" i="5"/>
  <c r="O193" i="5"/>
  <c r="N193" i="5"/>
  <c r="R193" i="5" s="1"/>
  <c r="M193" i="5"/>
  <c r="Q193" i="5" s="1"/>
  <c r="P184" i="5"/>
  <c r="O184" i="5"/>
  <c r="N184" i="5"/>
  <c r="R184" i="5" s="1"/>
  <c r="M184" i="5"/>
  <c r="Q184" i="5" s="1"/>
  <c r="P175" i="5"/>
  <c r="O175" i="5"/>
  <c r="N175" i="5"/>
  <c r="R175" i="5" s="1"/>
  <c r="M175" i="5"/>
  <c r="Q175" i="5" s="1"/>
  <c r="P166" i="5"/>
  <c r="O166" i="5"/>
  <c r="N166" i="5"/>
  <c r="R166" i="5" s="1"/>
  <c r="M166" i="5"/>
  <c r="Q166" i="5" s="1"/>
  <c r="P157" i="5"/>
  <c r="O157" i="5"/>
  <c r="N157" i="5"/>
  <c r="R157" i="5" s="1"/>
  <c r="M157" i="5"/>
  <c r="Q157" i="5" s="1"/>
  <c r="P148" i="5"/>
  <c r="O148" i="5"/>
  <c r="N148" i="5"/>
  <c r="R148" i="5" s="1"/>
  <c r="M148" i="5"/>
  <c r="Q148" i="5" s="1"/>
  <c r="P139" i="5"/>
  <c r="O139" i="5"/>
  <c r="N139" i="5"/>
  <c r="R139" i="5" s="1"/>
  <c r="M139" i="5"/>
  <c r="Q139" i="5" s="1"/>
  <c r="P130" i="5"/>
  <c r="O130" i="5"/>
  <c r="N130" i="5"/>
  <c r="R130" i="5" s="1"/>
  <c r="M130" i="5"/>
  <c r="Q130" i="5" s="1"/>
  <c r="N94" i="5"/>
  <c r="R94" i="5" s="1"/>
  <c r="P121" i="5"/>
  <c r="O121" i="5"/>
  <c r="N121" i="5"/>
  <c r="R121" i="5" s="1"/>
  <c r="M121" i="5"/>
  <c r="Q121" i="5" s="1"/>
  <c r="P112" i="5"/>
  <c r="O112" i="5"/>
  <c r="N112" i="5"/>
  <c r="R112" i="5" s="1"/>
  <c r="M112" i="5"/>
  <c r="Q112" i="5" s="1"/>
  <c r="P103" i="5"/>
  <c r="O103" i="5"/>
  <c r="N103" i="5"/>
  <c r="R103" i="5" s="1"/>
  <c r="M103" i="5"/>
  <c r="Q103" i="5" s="1"/>
  <c r="P94" i="5"/>
  <c r="O94" i="5"/>
  <c r="M94" i="5"/>
  <c r="Q94" i="5" s="1"/>
  <c r="P37" i="5"/>
  <c r="O37" i="5"/>
  <c r="N37" i="5"/>
  <c r="R37" i="5" s="1"/>
  <c r="M37" i="5"/>
  <c r="Q37" i="5" s="1"/>
  <c r="P28" i="5"/>
  <c r="O28" i="5"/>
  <c r="N28" i="5"/>
  <c r="R28" i="5" s="1"/>
  <c r="M28" i="5"/>
  <c r="Q28" i="5" s="1"/>
  <c r="P19" i="5"/>
  <c r="O19" i="5"/>
  <c r="N19" i="5"/>
  <c r="R19" i="5" s="1"/>
  <c r="M19" i="5"/>
  <c r="Q19" i="5" s="1"/>
  <c r="N10" i="5"/>
  <c r="R10" i="5" s="1"/>
  <c r="O10" i="5"/>
  <c r="P10" i="5"/>
  <c r="M10" i="5"/>
  <c r="Q10" i="5" s="1"/>
  <c r="O172" i="4"/>
  <c r="N172" i="4"/>
  <c r="M172" i="4"/>
  <c r="L172" i="4"/>
  <c r="O163" i="4"/>
  <c r="N163" i="4"/>
  <c r="M163" i="4"/>
  <c r="L163" i="4"/>
  <c r="O154" i="4"/>
  <c r="N154" i="4"/>
  <c r="M154" i="4"/>
  <c r="L154" i="4"/>
  <c r="O145" i="4"/>
  <c r="N145" i="4"/>
  <c r="M145" i="4"/>
  <c r="L145" i="4"/>
  <c r="O136" i="4"/>
  <c r="N136" i="4"/>
  <c r="M136" i="4"/>
  <c r="L136" i="4"/>
  <c r="O127" i="4"/>
  <c r="N127" i="4"/>
  <c r="M127" i="4"/>
  <c r="L127" i="4"/>
  <c r="O118" i="4"/>
  <c r="N118" i="4"/>
  <c r="M118" i="4"/>
  <c r="L118" i="4"/>
  <c r="O109" i="4"/>
  <c r="N109" i="4"/>
  <c r="M109" i="4"/>
  <c r="L109" i="4"/>
  <c r="O100" i="4"/>
  <c r="N100" i="4"/>
  <c r="M100" i="4"/>
  <c r="L100" i="4"/>
  <c r="O91" i="4"/>
  <c r="N91" i="4"/>
  <c r="M91" i="4"/>
  <c r="L91" i="4"/>
  <c r="O82" i="4"/>
  <c r="N82" i="4"/>
  <c r="M82" i="4"/>
  <c r="L82" i="4"/>
  <c r="O73" i="4"/>
  <c r="N73" i="4"/>
  <c r="M73" i="4"/>
  <c r="L73" i="4"/>
  <c r="O64" i="4"/>
  <c r="N64" i="4"/>
  <c r="M64" i="4"/>
  <c r="L64" i="4"/>
  <c r="O55" i="4"/>
  <c r="N55" i="4"/>
  <c r="M55" i="4"/>
  <c r="L55" i="4"/>
  <c r="O46" i="4"/>
  <c r="N46" i="4"/>
  <c r="M46" i="4"/>
  <c r="L46" i="4"/>
  <c r="O37" i="4"/>
  <c r="N37" i="4"/>
  <c r="M37" i="4"/>
  <c r="L37" i="4"/>
  <c r="O28" i="4"/>
  <c r="N28" i="4"/>
  <c r="M28" i="4"/>
  <c r="L28" i="4"/>
  <c r="O19" i="4"/>
  <c r="N19" i="4"/>
  <c r="M19" i="4"/>
  <c r="L19" i="4"/>
  <c r="O10" i="4"/>
  <c r="N10" i="4"/>
  <c r="M10" i="4"/>
  <c r="L10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1000000}" name="HIDS2191_IsoWater_20220215_1635271" type="6" refreshedVersion="7" background="1" saveData="1">
    <textPr sourceFile="/Users/magdalenaroseosburn/Dropbox/People/Ry'yan Clark/WIA/HIDS2191_IsoWater_20220215_163527.csv" comma="1">
      <textFields count="3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3000000}" name="HIDS2191_IsoWater_20220216_1506371" type="6" refreshedVersion="7" background="1" saveData="1">
    <textPr sourceFile="/Users/magdalenaroseosburn/Dropbox/People/Ry'yan Clark/WIA/HIDS2191_IsoWater_20220216_150637.csv" comma="1">
      <textFields count="3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<sst xmlns="http://schemas.openxmlformats.org/spreadsheetml/2006/main" count="3423" uniqueCount="1145">
  <si>
    <t xml:space="preserve">  Line</t>
  </si>
  <si>
    <t xml:space="preserve">  Analysis</t>
  </si>
  <si>
    <t xml:space="preserve">             Time Code</t>
  </si>
  <si>
    <t xml:space="preserve">           Port</t>
  </si>
  <si>
    <t xml:space="preserve">  Inj Nr</t>
  </si>
  <si>
    <t xml:space="preserve">  d(18_16)Mean</t>
  </si>
  <si>
    <t xml:space="preserve">    d(D_H)Mean</t>
  </si>
  <si>
    <t xml:space="preserve">      H2O_Mean</t>
  </si>
  <si>
    <t xml:space="preserve">           1-01</t>
  </si>
  <si>
    <t xml:space="preserve">           1-02</t>
  </si>
  <si>
    <t xml:space="preserve">           1-03</t>
  </si>
  <si>
    <t xml:space="preserve">           1-04</t>
  </si>
  <si>
    <t xml:space="preserve">           1-05</t>
  </si>
  <si>
    <t xml:space="preserve">           1-06</t>
  </si>
  <si>
    <t xml:space="preserve">           1-07</t>
  </si>
  <si>
    <t xml:space="preserve">           1-08</t>
  </si>
  <si>
    <t xml:space="preserve">           1-09</t>
  </si>
  <si>
    <t xml:space="preserve">           1-10</t>
  </si>
  <si>
    <t xml:space="preserve">           1-11</t>
  </si>
  <si>
    <t xml:space="preserve">           1-12</t>
  </si>
  <si>
    <t xml:space="preserve">           1-13</t>
  </si>
  <si>
    <t xml:space="preserve">           1-14</t>
  </si>
  <si>
    <t xml:space="preserve">           1-15</t>
  </si>
  <si>
    <t xml:space="preserve">              </t>
  </si>
  <si>
    <t>Line</t>
  </si>
  <si>
    <t>Analysis</t>
  </si>
  <si>
    <t>TimeCode</t>
  </si>
  <si>
    <t>Port</t>
  </si>
  <si>
    <t>InjNr</t>
  </si>
  <si>
    <t>d(18_16)Mean</t>
  </si>
  <si>
    <t>d(D_H)Mean</t>
  </si>
  <si>
    <t>H2O_Mean</t>
  </si>
  <si>
    <t>Ignore</t>
  </si>
  <si>
    <t>Good</t>
  </si>
  <si>
    <t>Identifier1</t>
  </si>
  <si>
    <t>P-1467</t>
  </si>
  <si>
    <t>2022/03/2913:15:32</t>
  </si>
  <si>
    <t>2022/03/2913:24:29</t>
  </si>
  <si>
    <t>2022/03/2913:33:27</t>
  </si>
  <si>
    <t>2022/03/2913:42:24</t>
  </si>
  <si>
    <t>2022/03/2913:51:21</t>
  </si>
  <si>
    <t>2022/03/2914:00:17</t>
  </si>
  <si>
    <t>2022/03/2914:09:14</t>
  </si>
  <si>
    <t>2022/03/2914:18:11</t>
  </si>
  <si>
    <t>2022/03/2914:27:08</t>
  </si>
  <si>
    <t>P-1468</t>
  </si>
  <si>
    <t>2022/03/2914:36:20</t>
  </si>
  <si>
    <t>2022/03/2914:45:17</t>
  </si>
  <si>
    <t>2022/03/2914:54:14</t>
  </si>
  <si>
    <t>2022/03/2915:03:11</t>
  </si>
  <si>
    <t>2022/03/2915:12:08</t>
  </si>
  <si>
    <t>2022/03/2915:21:06</t>
  </si>
  <si>
    <t>2022/03/2915:30:03</t>
  </si>
  <si>
    <t>2022/03/2915:39:01</t>
  </si>
  <si>
    <t>2022/03/2915:47:58</t>
  </si>
  <si>
    <t>P-1469</t>
  </si>
  <si>
    <t>2022/03/2915:57:11</t>
  </si>
  <si>
    <t>2022/03/2916:06:08</t>
  </si>
  <si>
    <t>2022/03/2916:15:06</t>
  </si>
  <si>
    <t>2022/03/2916:24:03</t>
  </si>
  <si>
    <t>2022/03/2916:33:00</t>
  </si>
  <si>
    <t>2022/03/2916:41:58</t>
  </si>
  <si>
    <t>2022/03/2916:50:55</t>
  </si>
  <si>
    <t>2022/03/2916:59:53</t>
  </si>
  <si>
    <t>2022/03/2917:08:51</t>
  </si>
  <si>
    <t>P-1470</t>
  </si>
  <si>
    <t>2022/03/2917:21:06</t>
  </si>
  <si>
    <t>2022/03/2917:30:47</t>
  </si>
  <si>
    <t>2022/03/2917:40:28</t>
  </si>
  <si>
    <t>2022/03/2917:50:10</t>
  </si>
  <si>
    <t>2022/03/2917:59:50</t>
  </si>
  <si>
    <t>2022/03/2918:09:30</t>
  </si>
  <si>
    <t>2022/03/2918:19:11</t>
  </si>
  <si>
    <t>2022/03/2918:28:52</t>
  </si>
  <si>
    <t>2022/03/2918:38:33</t>
  </si>
  <si>
    <t>P-1471</t>
  </si>
  <si>
    <t>2022/03/2918:50:49</t>
  </si>
  <si>
    <t>2022/03/2919:00:30</t>
  </si>
  <si>
    <t>2022/03/2919:10:11</t>
  </si>
  <si>
    <t>2022/03/2919:19:52</t>
  </si>
  <si>
    <t>2022/03/2919:29:34</t>
  </si>
  <si>
    <t>2022/03/2919:39:15</t>
  </si>
  <si>
    <t>2022/03/2919:48:56</t>
  </si>
  <si>
    <t>2022/03/2919:58:37</t>
  </si>
  <si>
    <t>2022/03/2920:08:18</t>
  </si>
  <si>
    <t>P-1472</t>
  </si>
  <si>
    <t>2022/03/2920:20:34</t>
  </si>
  <si>
    <t>2022/03/2920:30:16</t>
  </si>
  <si>
    <t>2022/03/2920:39:57</t>
  </si>
  <si>
    <t>2022/03/2920:49:39</t>
  </si>
  <si>
    <t>2022/03/2920:59:20</t>
  </si>
  <si>
    <t>2022/03/2921:09:01</t>
  </si>
  <si>
    <t>2022/03/2921:18:42</t>
  </si>
  <si>
    <t>2022/03/2921:28:23</t>
  </si>
  <si>
    <t>2022/03/2921:38:05</t>
  </si>
  <si>
    <t>P-1473</t>
  </si>
  <si>
    <t>2022/03/2921:50:20</t>
  </si>
  <si>
    <t>2022/03/2922:00:00</t>
  </si>
  <si>
    <t>2022/03/2922:09:42</t>
  </si>
  <si>
    <t>2022/03/2922:19:22</t>
  </si>
  <si>
    <t>2022/03/2922:29:04</t>
  </si>
  <si>
    <t>2022/03/2922:38:46</t>
  </si>
  <si>
    <t>2022/03/2922:48:26</t>
  </si>
  <si>
    <t>2022/03/2922:58:07</t>
  </si>
  <si>
    <t>2022/03/2923:07:48</t>
  </si>
  <si>
    <t>P-1474</t>
  </si>
  <si>
    <t>2022/03/2923:17:01</t>
  </si>
  <si>
    <t>2022/03/2923:25:59</t>
  </si>
  <si>
    <t>2022/03/2923:34:56</t>
  </si>
  <si>
    <t>2022/03/2923:43:53</t>
  </si>
  <si>
    <t>2022/03/2923:52:51</t>
  </si>
  <si>
    <t>2022/03/3000:01:49</t>
  </si>
  <si>
    <t>2022/03/3000:10:47</t>
  </si>
  <si>
    <t>2022/03/3000:19:45</t>
  </si>
  <si>
    <t>2022/03/3000:28:42</t>
  </si>
  <si>
    <t>P-1475</t>
  </si>
  <si>
    <t>2022/03/3000:40:57</t>
  </si>
  <si>
    <t>2022/03/3000:50:38</t>
  </si>
  <si>
    <t>2022/03/3001:00:20</t>
  </si>
  <si>
    <t>2022/03/3001:10:01</t>
  </si>
  <si>
    <t>2022/03/3001:19:42</t>
  </si>
  <si>
    <t>2022/03/3001:29:24</t>
  </si>
  <si>
    <t>2022/03/3001:39:05</t>
  </si>
  <si>
    <t>2022/03/3001:48:45</t>
  </si>
  <si>
    <t>2022/03/3001:58:26</t>
  </si>
  <si>
    <t>P-1476</t>
  </si>
  <si>
    <t>2022/03/3002:10:40</t>
  </si>
  <si>
    <t>2022/03/3002:20:21</t>
  </si>
  <si>
    <t>2022/03/3002:30:02</t>
  </si>
  <si>
    <t>2022/03/3002:39:42</t>
  </si>
  <si>
    <t>2022/03/3002:49:24</t>
  </si>
  <si>
    <t>2022/03/3002:59:06</t>
  </si>
  <si>
    <t>2022/03/3003:08:47</t>
  </si>
  <si>
    <t>2022/03/3003:18:28</t>
  </si>
  <si>
    <t>2022/03/3003:28:09</t>
  </si>
  <si>
    <t>P-1477</t>
  </si>
  <si>
    <t>2022/03/3003:40:24</t>
  </si>
  <si>
    <t>2022/03/3003:50:05</t>
  </si>
  <si>
    <t>2022/03/3003:59:46</t>
  </si>
  <si>
    <t>2022/03/3004:09:27</t>
  </si>
  <si>
    <t>2022/03/3004:19:08</t>
  </si>
  <si>
    <t>2022/03/3004:28:49</t>
  </si>
  <si>
    <t>2022/03/3004:38:29</t>
  </si>
  <si>
    <t>2022/03/3004:48:09</t>
  </si>
  <si>
    <t>2022/03/3004:57:50</t>
  </si>
  <si>
    <t>P-1478</t>
  </si>
  <si>
    <t>2022/03/3005:10:05</t>
  </si>
  <si>
    <t>2022/03/3005:19:46</t>
  </si>
  <si>
    <t>2022/03/3005:29:27</t>
  </si>
  <si>
    <t>2022/03/3005:39:07</t>
  </si>
  <si>
    <t>2022/03/3005:48:47</t>
  </si>
  <si>
    <t>2022/03/3005:58:28</t>
  </si>
  <si>
    <t>2022/03/3006:08:08</t>
  </si>
  <si>
    <t>2022/03/3006:17:48</t>
  </si>
  <si>
    <t>2022/03/3006:27:29</t>
  </si>
  <si>
    <t>P-1479</t>
  </si>
  <si>
    <t>2022/03/3006:36:42</t>
  </si>
  <si>
    <t>2022/03/3006:45:39</t>
  </si>
  <si>
    <t>2022/03/3006:54:37</t>
  </si>
  <si>
    <t>2022/03/3007:03:34</t>
  </si>
  <si>
    <t>2022/03/3007:12:31</t>
  </si>
  <si>
    <t>2022/03/3007:21:29</t>
  </si>
  <si>
    <t>2022/03/3007:30:26</t>
  </si>
  <si>
    <t>2022/03/3007:39:24</t>
  </si>
  <si>
    <t>2022/03/3007:48:21</t>
  </si>
  <si>
    <t>P-1480</t>
  </si>
  <si>
    <t>2022/03/3008:00:37</t>
  </si>
  <si>
    <t>2022/03/3008:10:32</t>
  </si>
  <si>
    <t>2022/03/3008:20:15</t>
  </si>
  <si>
    <t>2022/03/3008:29:56</t>
  </si>
  <si>
    <t>2022/03/3008:39:36</t>
  </si>
  <si>
    <t>2022/03/3008:49:17</t>
  </si>
  <si>
    <t>2022/03/3008:58:57</t>
  </si>
  <si>
    <t>2022/03/3009:08:38</t>
  </si>
  <si>
    <t>2022/03/3009:18:18</t>
  </si>
  <si>
    <t>P-1481</t>
  </si>
  <si>
    <t>2022/03/3009:30:35</t>
  </si>
  <si>
    <t>2022/03/3009:40:23</t>
  </si>
  <si>
    <t>2022/03/3009:50:05</t>
  </si>
  <si>
    <t>2022/03/3009:59:46</t>
  </si>
  <si>
    <t>2022/03/3010:09:27</t>
  </si>
  <si>
    <t>2022/03/3010:19:07</t>
  </si>
  <si>
    <t>2022/03/3010:28:48</t>
  </si>
  <si>
    <t>2022/03/3010:38:28</t>
  </si>
  <si>
    <t>2022/03/3010:48:09</t>
  </si>
  <si>
    <t>P-1482</t>
  </si>
  <si>
    <t>2022/03/3011:00:24</t>
  </si>
  <si>
    <t>2022/03/3011:10:05</t>
  </si>
  <si>
    <t>2022/03/3011:19:46</t>
  </si>
  <si>
    <t>2022/03/3011:29:31</t>
  </si>
  <si>
    <t>2022/03/3011:39:20</t>
  </si>
  <si>
    <t>2022/03/3011:49:01</t>
  </si>
  <si>
    <t>2022/03/3011:58:43</t>
  </si>
  <si>
    <t>2022/03/3012:08:24</t>
  </si>
  <si>
    <t>2022/03/3012:18:13</t>
  </si>
  <si>
    <t>P-1483</t>
  </si>
  <si>
    <t>2022/03/3012:30:28</t>
  </si>
  <si>
    <t>2022/03/3012:40:09</t>
  </si>
  <si>
    <t>2022/03/3012:49:49</t>
  </si>
  <si>
    <t>2022/03/3012:59:30</t>
  </si>
  <si>
    <t>2022/03/3013:09:10</t>
  </si>
  <si>
    <t>2022/03/3013:18:51</t>
  </si>
  <si>
    <t>2022/03/3013:28:32</t>
  </si>
  <si>
    <t>2022/03/3013:38:13</t>
  </si>
  <si>
    <t>2022/03/3013:47:53</t>
  </si>
  <si>
    <t>P-1484</t>
  </si>
  <si>
    <t>2022/03/3013:57:06</t>
  </si>
  <si>
    <t>2022/03/3014:06:04</t>
  </si>
  <si>
    <t>2022/03/3014:15:02</t>
  </si>
  <si>
    <t>2022/03/3014:24:01</t>
  </si>
  <si>
    <t>2022/03/3014:32:59</t>
  </si>
  <si>
    <t>2022/03/3014:41:57</t>
  </si>
  <si>
    <t>2022/03/3014:50:55</t>
  </si>
  <si>
    <t>2022/03/3014:59:53</t>
  </si>
  <si>
    <t>2022/03/3015:08:50</t>
  </si>
  <si>
    <t>P-1485</t>
  </si>
  <si>
    <t>2022/03/3015:18:04</t>
  </si>
  <si>
    <t>2022/03/3015:27:01</t>
  </si>
  <si>
    <t>2022/03/3015:35:58</t>
  </si>
  <si>
    <t>2022/03/3015:44:56</t>
  </si>
  <si>
    <t>2022/03/3015:53:53</t>
  </si>
  <si>
    <t>2022/03/3016:02:50</t>
  </si>
  <si>
    <t>2022/03/3016:11:48</t>
  </si>
  <si>
    <t>2022/03/3016:20:46</t>
  </si>
  <si>
    <t>2022/03/3016:29:43</t>
  </si>
  <si>
    <t>position</t>
  </si>
  <si>
    <t>d2Have</t>
  </si>
  <si>
    <t>d18Oave</t>
  </si>
  <si>
    <t>d18Ostd</t>
  </si>
  <si>
    <t>d2Hstd</t>
  </si>
  <si>
    <t>d18Ocorr</t>
  </si>
  <si>
    <t>d2Hcorr</t>
  </si>
  <si>
    <t>Pcmid</t>
  </si>
  <si>
    <t>Pcdep</t>
  </si>
  <si>
    <t>Pczero</t>
  </si>
  <si>
    <t>PCmid</t>
  </si>
  <si>
    <t>PCdep</t>
  </si>
  <si>
    <t>P-1437</t>
  </si>
  <si>
    <t>2022/02/1510:41:56</t>
  </si>
  <si>
    <t>PCDep</t>
  </si>
  <si>
    <t>2022/02/1510:50:53</t>
  </si>
  <si>
    <t>2022/02/1510:59:50</t>
  </si>
  <si>
    <t>2022/02/1511:08:48</t>
  </si>
  <si>
    <t>2022/02/1511:17:45</t>
  </si>
  <si>
    <t>2022/02/1511:26:43</t>
  </si>
  <si>
    <t>2022/02/1511:35:40</t>
  </si>
  <si>
    <t>2022/02/1511:44:37</t>
  </si>
  <si>
    <t>2022/02/1511:53:34</t>
  </si>
  <si>
    <t>P-1438</t>
  </si>
  <si>
    <t>2022/02/1512:02:47</t>
  </si>
  <si>
    <t>PCMid</t>
  </si>
  <si>
    <t>2022/02/1512:11:45</t>
  </si>
  <si>
    <t>2022/02/1512:20:42</t>
  </si>
  <si>
    <t>2022/02/1512:29:39</t>
  </si>
  <si>
    <t>2022/02/1512:38:37</t>
  </si>
  <si>
    <t>2022/02/1512:47:34</t>
  </si>
  <si>
    <t>2022/02/1512:56:32</t>
  </si>
  <si>
    <t>2022/02/1513:05:29</t>
  </si>
  <si>
    <t>2022/02/1513:14:27</t>
  </si>
  <si>
    <t>P-1439</t>
  </si>
  <si>
    <t>2022/02/1513:23:40</t>
  </si>
  <si>
    <t>PCZero</t>
  </si>
  <si>
    <t>2022/02/1513:32:37</t>
  </si>
  <si>
    <t>2022/02/1513:41:35</t>
  </si>
  <si>
    <t>2022/02/1513:50:33</t>
  </si>
  <si>
    <t>2022/02/1513:59:31</t>
  </si>
  <si>
    <t>2022/02/1514:08:28</t>
  </si>
  <si>
    <t>2022/02/1514:17:26</t>
  </si>
  <si>
    <t>2022/02/1514:26:24</t>
  </si>
  <si>
    <t>2022/02/1514:35:21</t>
  </si>
  <si>
    <t>P-1440</t>
  </si>
  <si>
    <t>2022/02/1514:47:24</t>
  </si>
  <si>
    <t>WC_CBG_21</t>
  </si>
  <si>
    <t>2022/02/1514:59:27</t>
  </si>
  <si>
    <t>2022/02/1515:11:29</t>
  </si>
  <si>
    <t>2022/02/1515:23:32</t>
  </si>
  <si>
    <t>2022/02/1515:35:35</t>
  </si>
  <si>
    <t>2022/02/1515:47:38</t>
  </si>
  <si>
    <t>2022/02/1515:59:41</t>
  </si>
  <si>
    <t>2022/02/1516:11:44</t>
  </si>
  <si>
    <t>2022/02/1516:23:48</t>
  </si>
  <si>
    <t>P-1441</t>
  </si>
  <si>
    <t>2022/02/1516:35:50</t>
  </si>
  <si>
    <t>RW_SE_21</t>
  </si>
  <si>
    <t>2022/02/1516:47:53</t>
  </si>
  <si>
    <t>2022/02/1516:59:56</t>
  </si>
  <si>
    <t>2022/02/1517:12:00</t>
  </si>
  <si>
    <t>2022/02/1517:24:03</t>
  </si>
  <si>
    <t>2022/02/1517:36:07</t>
  </si>
  <si>
    <t>2022/02/1518:01:15</t>
  </si>
  <si>
    <t>2022/02/1518:13:19</t>
  </si>
  <si>
    <t>P-1442</t>
  </si>
  <si>
    <t>2022/02/1518:25:23</t>
  </si>
  <si>
    <t>EL_CBG_21</t>
  </si>
  <si>
    <t>2022/02/1518:37:25</t>
  </si>
  <si>
    <t>2022/02/1518:49:29</t>
  </si>
  <si>
    <t>2022/02/1519:01:31</t>
  </si>
  <si>
    <t>2022/02/1519:13:35</t>
  </si>
  <si>
    <t>2022/02/1519:25:39</t>
  </si>
  <si>
    <t>2022/02/1519:38:45</t>
  </si>
  <si>
    <t>2022/02/1519:51:50</t>
  </si>
  <si>
    <t>2022/02/1520:03:53</t>
  </si>
  <si>
    <t>P-1443</t>
  </si>
  <si>
    <t>2022/02/1520:16:59</t>
  </si>
  <si>
    <t>SR_CBG_21</t>
  </si>
  <si>
    <t>2022/02/1520:29:02</t>
  </si>
  <si>
    <t>2022/02/1520:41:05</t>
  </si>
  <si>
    <t>2022/02/1520:53:08</t>
  </si>
  <si>
    <t>2022/02/1521:05:13</t>
  </si>
  <si>
    <t>2022/02/1521:17:15</t>
  </si>
  <si>
    <t>2022/02/1521:30:22</t>
  </si>
  <si>
    <t>2022/02/1521:42:25</t>
  </si>
  <si>
    <t>2022/02/1521:55:30</t>
  </si>
  <si>
    <t>P-1444</t>
  </si>
  <si>
    <t>2022/02/1522:04:44</t>
  </si>
  <si>
    <t>2022/02/1522:14:44</t>
  </si>
  <si>
    <t>2022/02/1522:24:43</t>
  </si>
  <si>
    <t>2022/02/1522:34:43</t>
  </si>
  <si>
    <t>2022/02/1522:44:43</t>
  </si>
  <si>
    <t>2022/02/1522:54:42</t>
  </si>
  <si>
    <t>2022/02/1523:04:42</t>
  </si>
  <si>
    <t>2022/02/1523:14:41</t>
  </si>
  <si>
    <t>2022/02/1523:24:41</t>
  </si>
  <si>
    <t>P-1448</t>
  </si>
  <si>
    <t>2022/02/1605:14:29</t>
  </si>
  <si>
    <t>2022/02/1605:24:28</t>
  </si>
  <si>
    <t>2022/02/1605:34:28</t>
  </si>
  <si>
    <t>2022/02/1605:44:28</t>
  </si>
  <si>
    <t>2022/02/1605:54:27</t>
  </si>
  <si>
    <t>2022/02/1606:04:27</t>
  </si>
  <si>
    <t>2022/02/1606:14:27</t>
  </si>
  <si>
    <t>2022/02/1606:24:26</t>
  </si>
  <si>
    <t>2022/02/1606:34:25</t>
  </si>
  <si>
    <t>P-1449</t>
  </si>
  <si>
    <t>2022/02/1606:44:40</t>
  </si>
  <si>
    <t>2022/02/1606:54:58</t>
  </si>
  <si>
    <t>P-1450</t>
  </si>
  <si>
    <t>2022/02/1609:12:59</t>
  </si>
  <si>
    <t>2022/02/1609:23:43</t>
  </si>
  <si>
    <t>2022/02/1609:33:34</t>
  </si>
  <si>
    <t>2022/02/1609:43:17</t>
  </si>
  <si>
    <t>2022/02/1609:52:58</t>
  </si>
  <si>
    <t>2022/02/1610:02:39</t>
  </si>
  <si>
    <t>2022/02/1610:12:20</t>
  </si>
  <si>
    <t>2022/02/1610:22:08</t>
  </si>
  <si>
    <t>2022/02/1610:31:50</t>
  </si>
  <si>
    <t>2022/02/1610:41:31</t>
  </si>
  <si>
    <t>P-1451</t>
  </si>
  <si>
    <t>2022/02/1610:53:46</t>
  </si>
  <si>
    <t>2022/02/1611:03:28</t>
  </si>
  <si>
    <t>2022/02/1611:13:10</t>
  </si>
  <si>
    <t>2022/02/1611:22:50</t>
  </si>
  <si>
    <t>2022/02/1611:32:31</t>
  </si>
  <si>
    <t>2022/02/1611:42:11</t>
  </si>
  <si>
    <t>2022/02/1611:51:53</t>
  </si>
  <si>
    <t>2022/02/1612:01:33</t>
  </si>
  <si>
    <t>2022/02/1612:11:15</t>
  </si>
  <si>
    <t>P-1452</t>
  </si>
  <si>
    <t>2022/02/1612:23:31</t>
  </si>
  <si>
    <t>2022/02/1612:33:13</t>
  </si>
  <si>
    <t>2022/02/1612:42:55</t>
  </si>
  <si>
    <t>2022/02/1612:52:36</t>
  </si>
  <si>
    <t>2022/02/1613:02:18</t>
  </si>
  <si>
    <t>2022/02/1613:11:59</t>
  </si>
  <si>
    <t>2022/02/1613:21:40</t>
  </si>
  <si>
    <t>2022/02/1613:31:21</t>
  </si>
  <si>
    <t>2022/02/1613:41:02</t>
  </si>
  <si>
    <t>P-1453</t>
  </si>
  <si>
    <t>2022/02/1613:53:19</t>
  </si>
  <si>
    <t>2022/02/1614:02:59</t>
  </si>
  <si>
    <t>2022/02/1614:12:41</t>
  </si>
  <si>
    <t>2022/02/1614:22:22</t>
  </si>
  <si>
    <t>2022/02/1614:32:03</t>
  </si>
  <si>
    <t>2022/02/1614:41:45</t>
  </si>
  <si>
    <t>2022/02/1614:51:27</t>
  </si>
  <si>
    <t>2022/02/1615:01:08</t>
  </si>
  <si>
    <t>2022/02/1615:10:50</t>
  </si>
  <si>
    <t>P-1454</t>
  </si>
  <si>
    <t>2022/02/1615:20:03</t>
  </si>
  <si>
    <t>2022/02/1615:29:01</t>
  </si>
  <si>
    <t>2022/02/1615:37:58</t>
  </si>
  <si>
    <t>2022/02/1615:46:56</t>
  </si>
  <si>
    <t>2022/02/1615:55:53</t>
  </si>
  <si>
    <t>2022/02/1616:04:50</t>
  </si>
  <si>
    <t>2022/02/1616:13:47</t>
  </si>
  <si>
    <t>2022/02/1616:22:44</t>
  </si>
  <si>
    <t>2022/02/1616:31:41</t>
  </si>
  <si>
    <t>P-1458</t>
  </si>
  <si>
    <t>2022/02/1621:10:06</t>
  </si>
  <si>
    <t>2022/02/1621:19:03</t>
  </si>
  <si>
    <t>2022/02/1621:28:00</t>
  </si>
  <si>
    <t>2022/02/1621:36:57</t>
  </si>
  <si>
    <t>2022/02/1621:45:54</t>
  </si>
  <si>
    <t>2022/02/1621:54:51</t>
  </si>
  <si>
    <t>2022/02/1622:03:49</t>
  </si>
  <si>
    <t>2022/02/1622:12:47</t>
  </si>
  <si>
    <t>2022/02/1622:21:44</t>
  </si>
  <si>
    <t>P-1459</t>
  </si>
  <si>
    <t>2022/02/1622:30:58</t>
  </si>
  <si>
    <t>2022/02/1622:39:56</t>
  </si>
  <si>
    <t>2022/02/1622:48:53</t>
  </si>
  <si>
    <t>2022/02/1622:57:51</t>
  </si>
  <si>
    <t>2022/02/1623:06:49</t>
  </si>
  <si>
    <t>2022/02/1623:15:47</t>
  </si>
  <si>
    <t>2022/02/1623:24:45</t>
  </si>
  <si>
    <t>2022/02/1623:33:43</t>
  </si>
  <si>
    <t>2022/02/1623:42:41</t>
  </si>
  <si>
    <t>P-1460</t>
  </si>
  <si>
    <t>2022/02/1623:51:54</t>
  </si>
  <si>
    <t>2022/02/1700:00:52</t>
  </si>
  <si>
    <t>2022/02/1700:09:50</t>
  </si>
  <si>
    <t>2022/02/1700:18:48</t>
  </si>
  <si>
    <t>2022/02/1700:27:46</t>
  </si>
  <si>
    <t>2022/02/1700:36:44</t>
  </si>
  <si>
    <t>2022/02/1700:45:42</t>
  </si>
  <si>
    <t>2022/02/1700:54:39</t>
  </si>
  <si>
    <t>2022/02/1701:03:36</t>
  </si>
  <si>
    <t>P-1461</t>
  </si>
  <si>
    <t>2022/02/1701:12:59</t>
  </si>
  <si>
    <t>2022/02/1701:22:01</t>
  </si>
  <si>
    <t>2022/02/1701:31:00</t>
  </si>
  <si>
    <t>2022/02/1701:39:58</t>
  </si>
  <si>
    <t>2022/02/1701:48:56</t>
  </si>
  <si>
    <t>2022/02/1701:57:53</t>
  </si>
  <si>
    <t>2022/02/1702:06:51</t>
  </si>
  <si>
    <t>2022/02/1702:15:49</t>
  </si>
  <si>
    <t>2022/02/1702:24:47</t>
  </si>
  <si>
    <t>P-1462</t>
  </si>
  <si>
    <t>2022/02/1702:34:04</t>
  </si>
  <si>
    <t>2022/02/1702:43:03</t>
  </si>
  <si>
    <t>2022/02/1702:52:01</t>
  </si>
  <si>
    <t>2022/02/1703:00:59</t>
  </si>
  <si>
    <t>2022/02/1703:09:57</t>
  </si>
  <si>
    <t>2022/02/1703:18:55</t>
  </si>
  <si>
    <t>2022/02/1703:27:52</t>
  </si>
  <si>
    <t>2022/02/1703:36:50</t>
  </si>
  <si>
    <t>2022/02/1703:45:48</t>
  </si>
  <si>
    <t>P-1463</t>
  </si>
  <si>
    <t>2022/02/1703:55:01</t>
  </si>
  <si>
    <t>2022/02/1704:03:58</t>
  </si>
  <si>
    <t>2022/02/1704:12:56</t>
  </si>
  <si>
    <t>2022/02/1704:21:54</t>
  </si>
  <si>
    <t>2022/02/1704:30:52</t>
  </si>
  <si>
    <t>2022/02/1704:39:49</t>
  </si>
  <si>
    <t>2022/02/1704:48:47</t>
  </si>
  <si>
    <t>2022/02/1704:57:44</t>
  </si>
  <si>
    <t>2022/02/1705:06:41</t>
  </si>
  <si>
    <t>P-1464</t>
  </si>
  <si>
    <t>2022/02/1705:18:57</t>
  </si>
  <si>
    <t>2022/02/1705:28:39</t>
  </si>
  <si>
    <t>2022/02/1705:38:19</t>
  </si>
  <si>
    <t>2022/02/1705:48:01</t>
  </si>
  <si>
    <t>2022/02/1705:57:43</t>
  </si>
  <si>
    <t>2022/02/1706:07:25</t>
  </si>
  <si>
    <t>2022/02/1706:17:06</t>
  </si>
  <si>
    <t>2022/02/1706:26:47</t>
  </si>
  <si>
    <t>2022/02/1706:36:28</t>
  </si>
  <si>
    <t>P-1465</t>
  </si>
  <si>
    <t>2022/02/1706:48:44</t>
  </si>
  <si>
    <t>2022/02/1706:58:26</t>
  </si>
  <si>
    <t>2022/02/1707:08:08</t>
  </si>
  <si>
    <t>2022/02/1707:17:48</t>
  </si>
  <si>
    <t>2022/02/1707:27:29</t>
  </si>
  <si>
    <t>2022/02/1707:37:11</t>
  </si>
  <si>
    <t>2022/02/1707:46:52</t>
  </si>
  <si>
    <t>2022/02/1707:56:34</t>
  </si>
  <si>
    <t>2022/02/1708:06:16</t>
  </si>
  <si>
    <t>P-1466</t>
  </si>
  <si>
    <t>2022/02/1708:18:31</t>
  </si>
  <si>
    <t>2022/02/1708:28:13</t>
  </si>
  <si>
    <t>2022/02/1708:37:54</t>
  </si>
  <si>
    <t>2022/02/1708:47:35</t>
  </si>
  <si>
    <t>2022/02/1708:57:17</t>
  </si>
  <si>
    <t>2022/02/1709:06:58</t>
  </si>
  <si>
    <t>2022/02/1709:16:39</t>
  </si>
  <si>
    <t>March</t>
  </si>
  <si>
    <t>d18Omeas</t>
  </si>
  <si>
    <t>d2Hmeas</t>
  </si>
  <si>
    <t>PCzero</t>
  </si>
  <si>
    <t>d18Oknwn</t>
  </si>
  <si>
    <t>d2Hknown</t>
  </si>
  <si>
    <t>A1_S_0428</t>
  </si>
  <si>
    <t>A2_S_0724</t>
  </si>
  <si>
    <t>A1_S_0827</t>
  </si>
  <si>
    <t>A2_T2_0724</t>
  </si>
  <si>
    <t>A1_S_0724</t>
  </si>
  <si>
    <t>A3_T2</t>
  </si>
  <si>
    <t>A1_T2_0724</t>
  </si>
  <si>
    <t>A3_S</t>
  </si>
  <si>
    <t>A3_T2_6mSoil</t>
  </si>
  <si>
    <t>A3_T1_0724</t>
  </si>
  <si>
    <t>A2_T1_0724</t>
  </si>
  <si>
    <t>A1_T1_0724</t>
  </si>
  <si>
    <t>d18Ocor</t>
  </si>
  <si>
    <t>d2Hcor</t>
  </si>
  <si>
    <t>Leaf Waters</t>
  </si>
  <si>
    <t>Aqueous Waters</t>
  </si>
  <si>
    <t>February</t>
  </si>
  <si>
    <t>PC-zero</t>
  </si>
  <si>
    <t xml:space="preserve">   2022/06/03 15:54:56</t>
  </si>
  <si>
    <t xml:space="preserve">    P-1526</t>
  </si>
  <si>
    <t xml:space="preserve">   2022/06/01 17:51:52</t>
  </si>
  <si>
    <t xml:space="preserve">    P-1502</t>
  </si>
  <si>
    <t xml:space="preserve">   2022/06/11 09:47:10</t>
  </si>
  <si>
    <t xml:space="preserve">    P-1558</t>
  </si>
  <si>
    <t xml:space="preserve">   2022/06/10 22:09:56</t>
  </si>
  <si>
    <t xml:space="preserve">    P-1550</t>
  </si>
  <si>
    <t xml:space="preserve">   2022/06/10 13:18:06</t>
  </si>
  <si>
    <t xml:space="preserve">    P-1544</t>
  </si>
  <si>
    <t xml:space="preserve">   2022/06/10 04:26:19</t>
  </si>
  <si>
    <t xml:space="preserve">    P-1538</t>
  </si>
  <si>
    <t xml:space="preserve">   2022/06/09 19:37:05</t>
  </si>
  <si>
    <t xml:space="preserve">    P-1532</t>
  </si>
  <si>
    <t>PC-mid</t>
  </si>
  <si>
    <t xml:space="preserve">   2022/06/03 17:15:52</t>
  </si>
  <si>
    <t xml:space="preserve">    P-1527</t>
  </si>
  <si>
    <t xml:space="preserve">   2022/06/03 06:39:13</t>
  </si>
  <si>
    <t xml:space="preserve">    P-1522</t>
  </si>
  <si>
    <t xml:space="preserve">   2022/06/02 23:19:23</t>
  </si>
  <si>
    <t xml:space="preserve">    P-1517</t>
  </si>
  <si>
    <t xml:space="preserve">   2022/06/02 10:43:01</t>
  </si>
  <si>
    <t xml:space="preserve">    P-1508</t>
  </si>
  <si>
    <t xml:space="preserve">   2022/06/01 19:12:42</t>
  </si>
  <si>
    <t xml:space="preserve">    P-1503</t>
  </si>
  <si>
    <t xml:space="preserve">   2022/06/11 08:26:16</t>
  </si>
  <si>
    <t xml:space="preserve">    P-1557</t>
  </si>
  <si>
    <t xml:space="preserve">   2022/06/09 18:16:12</t>
  </si>
  <si>
    <t xml:space="preserve">    P-1531</t>
  </si>
  <si>
    <t>PC-dep</t>
  </si>
  <si>
    <t xml:space="preserve">   2022/06/11 07:01:59</t>
  </si>
  <si>
    <t xml:space="preserve">    P-1556</t>
  </si>
  <si>
    <t xml:space="preserve">   2022/06/09 16:55:22</t>
  </si>
  <si>
    <t xml:space="preserve">    P-1530</t>
  </si>
  <si>
    <t xml:space="preserve">   2022/06/03 14:33:59</t>
  </si>
  <si>
    <t xml:space="preserve">    P-1525</t>
  </si>
  <si>
    <t>STANDARDS</t>
  </si>
  <si>
    <t xml:space="preserve">   2022/06/01 16:31:01</t>
  </si>
  <si>
    <t xml:space="preserve">    P-1501</t>
  </si>
  <si>
    <t>dD VSMOW</t>
  </si>
  <si>
    <t>d18O VSMOW</t>
  </si>
  <si>
    <t>Sample ID</t>
  </si>
  <si>
    <t xml:space="preserve">Port </t>
  </si>
  <si>
    <t xml:space="preserve">Time </t>
  </si>
  <si>
    <t>Count</t>
  </si>
  <si>
    <t>4-28 A3.Sap</t>
  </si>
  <si>
    <t xml:space="preserve">           1-37</t>
  </si>
  <si>
    <t xml:space="preserve">   2022/06/11 05:06:52</t>
  </si>
  <si>
    <t xml:space="preserve">    P-1555</t>
  </si>
  <si>
    <t>s-dD</t>
  </si>
  <si>
    <t>9-11 A3T2.Ma</t>
  </si>
  <si>
    <t xml:space="preserve">           1-36</t>
  </si>
  <si>
    <t xml:space="preserve">   2022/06/11 04:06:19</t>
  </si>
  <si>
    <t xml:space="preserve">    P-1554</t>
  </si>
  <si>
    <t>RR 7-24 A3T1.Ma</t>
  </si>
  <si>
    <t xml:space="preserve">           1-35</t>
  </si>
  <si>
    <t xml:space="preserve">   2022/06/11 02:36:43</t>
  </si>
  <si>
    <t xml:space="preserve">    P-1553</t>
  </si>
  <si>
    <t>RR 7-24 A3.Sap</t>
  </si>
  <si>
    <t xml:space="preserve">           1-34</t>
  </si>
  <si>
    <t xml:space="preserve">   2022/06/11 01:07:04</t>
  </si>
  <si>
    <t xml:space="preserve">    P-1552</t>
  </si>
  <si>
    <t xml:space="preserve">s-d18O </t>
  </si>
  <si>
    <t>9-11 A2.Sap</t>
  </si>
  <si>
    <t xml:space="preserve">           1-33</t>
  </si>
  <si>
    <t xml:space="preserve">   2022/06/10 23:37:24</t>
  </si>
  <si>
    <t xml:space="preserve">    P-1551</t>
  </si>
  <si>
    <t>RR 7-24 A2.Sap</t>
  </si>
  <si>
    <t xml:space="preserve">           1-32</t>
  </si>
  <si>
    <t xml:space="preserve">   2022/06/10 20:46:54</t>
  </si>
  <si>
    <t xml:space="preserve">    P-1549</t>
  </si>
  <si>
    <t>5-11 A1T1.Ma</t>
  </si>
  <si>
    <t xml:space="preserve">           1-31</t>
  </si>
  <si>
    <t xml:space="preserve">   2022/06/10 19:17:22</t>
  </si>
  <si>
    <t xml:space="preserve">    P-1548</t>
  </si>
  <si>
    <t>9-11 A1.Sap</t>
  </si>
  <si>
    <t xml:space="preserve">           1-30</t>
  </si>
  <si>
    <t xml:space="preserve">   2022/06/10 17:47:43</t>
  </si>
  <si>
    <t xml:space="preserve">    P-1547</t>
  </si>
  <si>
    <t xml:space="preserve">           1-29</t>
  </si>
  <si>
    <t xml:space="preserve">   2022/06/10 16:18:06</t>
  </si>
  <si>
    <t xml:space="preserve">    P-1546</t>
  </si>
  <si>
    <t>5-11 A1T2.Ma</t>
  </si>
  <si>
    <t xml:space="preserve">           1-28</t>
  </si>
  <si>
    <t xml:space="preserve">   2022/06/10 14:46:31</t>
  </si>
  <si>
    <t xml:space="preserve">    P-1545</t>
  </si>
  <si>
    <t>4-28 A1.Sap</t>
  </si>
  <si>
    <t xml:space="preserve">           1-27</t>
  </si>
  <si>
    <t xml:space="preserve">   2022/06/10 11:52:17</t>
  </si>
  <si>
    <t xml:space="preserve">    P-1543</t>
  </si>
  <si>
    <t>9-11 A2T2.Ma or 'T3'</t>
  </si>
  <si>
    <t xml:space="preserve">           1-26</t>
  </si>
  <si>
    <t xml:space="preserve">   2022/06/10 10:22:40</t>
  </si>
  <si>
    <t xml:space="preserve">    P-1542</t>
  </si>
  <si>
    <t>9-11 A2T1.Ma</t>
  </si>
  <si>
    <t xml:space="preserve">           1-25</t>
  </si>
  <si>
    <t xml:space="preserve">   2022/06/10 08:53:03</t>
  </si>
  <si>
    <t xml:space="preserve">    P-1541</t>
  </si>
  <si>
    <t xml:space="preserve">           1-24</t>
  </si>
  <si>
    <t xml:space="preserve">   2022/06/10 07:23:26</t>
  </si>
  <si>
    <t xml:space="preserve">    P-1540</t>
  </si>
  <si>
    <t>4-28 A2.Sap</t>
  </si>
  <si>
    <t xml:space="preserve">           1-23</t>
  </si>
  <si>
    <t xml:space="preserve">   2022/06/10 05:53:47</t>
  </si>
  <si>
    <t xml:space="preserve">    P-1539</t>
  </si>
  <si>
    <t xml:space="preserve">           1-22</t>
  </si>
  <si>
    <t xml:space="preserve">   2022/06/10 03:03:18</t>
  </si>
  <si>
    <t xml:space="preserve">    P-1537</t>
  </si>
  <si>
    <t>RR 7-24 A1.Sap</t>
  </si>
  <si>
    <t xml:space="preserve">           1-21</t>
  </si>
  <si>
    <t xml:space="preserve">   2022/06/10 01:33:38</t>
  </si>
  <si>
    <t xml:space="preserve">    P-1536</t>
  </si>
  <si>
    <t>9-11 A1T1.Ma</t>
  </si>
  <si>
    <t xml:space="preserve">           1-20</t>
  </si>
  <si>
    <t xml:space="preserve">   2022/06/10 00:03:56</t>
  </si>
  <si>
    <t xml:space="preserve">    P-1535</t>
  </si>
  <si>
    <t>9-11 A1T2.MA</t>
  </si>
  <si>
    <t xml:space="preserve">           1-19</t>
  </si>
  <si>
    <t xml:space="preserve">   2022/06/09 22:34:15</t>
  </si>
  <si>
    <t xml:space="preserve">    P-1534</t>
  </si>
  <si>
    <t>9-11 A3.Sap</t>
  </si>
  <si>
    <t xml:space="preserve">           1-18</t>
  </si>
  <si>
    <t xml:space="preserve">   2022/06/09 21:04:36</t>
  </si>
  <si>
    <t xml:space="preserve">    P-1533</t>
  </si>
  <si>
    <t>5.11 A2T2.Ma</t>
  </si>
  <si>
    <t xml:space="preserve">           1-17</t>
  </si>
  <si>
    <t xml:space="preserve">   2022/06/03 09:00:36</t>
  </si>
  <si>
    <t xml:space="preserve">    P-1524</t>
  </si>
  <si>
    <t>5.11 A3T2.Ma</t>
  </si>
  <si>
    <t xml:space="preserve">           1-16</t>
  </si>
  <si>
    <t xml:space="preserve">   2022/06/03 07:47:23</t>
  </si>
  <si>
    <t xml:space="preserve">    P-1523</t>
  </si>
  <si>
    <t>5.11 A3T1.Ma</t>
  </si>
  <si>
    <t xml:space="preserve">   2022/06/03 05:16:09</t>
  </si>
  <si>
    <t xml:space="preserve">    P-1521</t>
  </si>
  <si>
    <t>9.11  A3T1.Ma</t>
  </si>
  <si>
    <t xml:space="preserve">   2022/06/03 03:46:28</t>
  </si>
  <si>
    <t xml:space="preserve">    P-1520</t>
  </si>
  <si>
    <t>5-18-22-RW-NE1</t>
  </si>
  <si>
    <t xml:space="preserve">   2022/06/02 20:26:36</t>
  </si>
  <si>
    <t xml:space="preserve">    P-1515</t>
  </si>
  <si>
    <t>RR-8-7-RW</t>
  </si>
  <si>
    <t xml:space="preserve">   2022/06/02 18:56:50</t>
  </si>
  <si>
    <t xml:space="preserve">    P-1514</t>
  </si>
  <si>
    <t>RR-8-23.WL</t>
  </si>
  <si>
    <t xml:space="preserve">   2022/06/02 17:27:05</t>
  </si>
  <si>
    <t xml:space="preserve">    P-1513</t>
  </si>
  <si>
    <t>5-11-22-SR-N-A2-W</t>
  </si>
  <si>
    <t xml:space="preserve">   2022/06/02 15:57:19</t>
  </si>
  <si>
    <t xml:space="preserve">    P-1512</t>
  </si>
  <si>
    <t>5-11-22-SR-E-A3-R</t>
  </si>
  <si>
    <t xml:space="preserve">   2022/06/01 23:39:41</t>
  </si>
  <si>
    <t xml:space="preserve">    P-1506</t>
  </si>
  <si>
    <t>RR 8-13-21</t>
  </si>
  <si>
    <t xml:space="preserve">   2022/06/01 22:09:57</t>
  </si>
  <si>
    <t xml:space="preserve">    P-1505</t>
  </si>
  <si>
    <t>SAMPLES</t>
  </si>
  <si>
    <t>5-11-22 SR-N-A1-D</t>
  </si>
  <si>
    <t xml:space="preserve">   2022/06/01 20:40:14</t>
  </si>
  <si>
    <t xml:space="preserve">    P-1504</t>
  </si>
  <si>
    <t>Precision Est.</t>
  </si>
  <si>
    <t>RW_NE_22</t>
  </si>
  <si>
    <t>Rainfall</t>
  </si>
  <si>
    <t>SR_A3_CBG_22</t>
  </si>
  <si>
    <t>Surface Runoff</t>
  </si>
  <si>
    <t>SR_A2_CBG_22</t>
  </si>
  <si>
    <t>SR_A1_CBG_22</t>
  </si>
  <si>
    <t>A3_T2_0911</t>
  </si>
  <si>
    <t>Leaf Water</t>
  </si>
  <si>
    <t>A3_T1_0911</t>
  </si>
  <si>
    <t>A2_T2_0911</t>
  </si>
  <si>
    <t>A2_T1_0911</t>
  </si>
  <si>
    <t>A1_T2_0911</t>
  </si>
  <si>
    <t>A1_T1_0911</t>
  </si>
  <si>
    <t>A3_S_0911</t>
  </si>
  <si>
    <t>A2_S_0911</t>
  </si>
  <si>
    <t>A1_S_0911</t>
  </si>
  <si>
    <t>A3_T2_0511</t>
  </si>
  <si>
    <t>A3_T1_0511</t>
  </si>
  <si>
    <t>A2_T2_0511</t>
  </si>
  <si>
    <t>A1_T2_0511</t>
  </si>
  <si>
    <t>A1_T1_0511</t>
  </si>
  <si>
    <t>A3_S_0428</t>
  </si>
  <si>
    <t>A2_S_0428</t>
  </si>
  <si>
    <t>A3_S_0724</t>
  </si>
  <si>
    <t>WL_CBG_21</t>
  </si>
  <si>
    <t>West Lake</t>
  </si>
  <si>
    <t>East Lake</t>
  </si>
  <si>
    <t>ID</t>
  </si>
  <si>
    <t>Water Source Type</t>
  </si>
  <si>
    <t>STD</t>
  </si>
  <si>
    <t xml:space="preserve">   2022/06/11 10:14:03</t>
  </si>
  <si>
    <t>H2O AVG</t>
  </si>
  <si>
    <t>dD AVG</t>
  </si>
  <si>
    <t>d18O AVG</t>
  </si>
  <si>
    <t xml:space="preserve">   2022/06/11 10:05:05</t>
  </si>
  <si>
    <t xml:space="preserve">   2022/06/11 09:56:08</t>
  </si>
  <si>
    <t xml:space="preserve">   2022/06/11 09:38:12</t>
  </si>
  <si>
    <t xml:space="preserve">   2022/06/11 09:29:15</t>
  </si>
  <si>
    <t xml:space="preserve">   2022/06/11 09:20:17</t>
  </si>
  <si>
    <t xml:space="preserve">   2022/06/11 09:11:20</t>
  </si>
  <si>
    <t xml:space="preserve">   2022/06/11 09:02:23</t>
  </si>
  <si>
    <t xml:space="preserve">   2022/06/11 08:53:10</t>
  </si>
  <si>
    <t xml:space="preserve">   2022/06/11 08:44:12</t>
  </si>
  <si>
    <t xml:space="preserve">   2022/06/11 08:35:14</t>
  </si>
  <si>
    <t xml:space="preserve">   2022/06/11 08:17:18</t>
  </si>
  <si>
    <t xml:space="preserve">   2022/06/11 08:08:21</t>
  </si>
  <si>
    <t xml:space="preserve">   2022/06/11 07:59:23</t>
  </si>
  <si>
    <t xml:space="preserve">   2022/06/11 07:50:24</t>
  </si>
  <si>
    <t xml:space="preserve">   2022/06/11 07:38:15</t>
  </si>
  <si>
    <t xml:space="preserve">   2022/06/11 07:28:53</t>
  </si>
  <si>
    <t xml:space="preserve">   2022/06/11 07:19:55</t>
  </si>
  <si>
    <t xml:space="preserve">   2022/06/11 07:10:57</t>
  </si>
  <si>
    <t xml:space="preserve">   2022/06/11 06:53:02</t>
  </si>
  <si>
    <t xml:space="preserve">   2022/06/11 06:44:04</t>
  </si>
  <si>
    <t xml:space="preserve">   2022/06/11 06:35:07</t>
  </si>
  <si>
    <t xml:space="preserve">   2022/06/11 06:26:09</t>
  </si>
  <si>
    <t xml:space="preserve">   2022/06/11 06:17:11</t>
  </si>
  <si>
    <t xml:space="preserve">   2022/06/11 06:06:56</t>
  </si>
  <si>
    <t xml:space="preserve">   2022/06/11 05:56:14</t>
  </si>
  <si>
    <t xml:space="preserve">   2022/06/11 05:45:32</t>
  </si>
  <si>
    <t xml:space="preserve">   2022/06/11 05:35:52</t>
  </si>
  <si>
    <t xml:space="preserve">   2022/06/11 05:26:11</t>
  </si>
  <si>
    <t xml:space="preserve">   2022/06/11 05:16:31</t>
  </si>
  <si>
    <t xml:space="preserve">   2022/06/11 04:57:11</t>
  </si>
  <si>
    <t xml:space="preserve">   2022/06/11 04:47:31</t>
  </si>
  <si>
    <t xml:space="preserve">   2022/06/11 04:35:18</t>
  </si>
  <si>
    <t xml:space="preserve">   2022/06/11 04:25:39</t>
  </si>
  <si>
    <t xml:space="preserve">   2022/06/11 04:15:59</t>
  </si>
  <si>
    <t xml:space="preserve">   2022/06/11 03:56:38</t>
  </si>
  <si>
    <t xml:space="preserve">   2022/06/11 03:46:58</t>
  </si>
  <si>
    <t xml:space="preserve">   2022/06/11 03:37:18</t>
  </si>
  <si>
    <t xml:space="preserve">   2022/06/11 03:27:38</t>
  </si>
  <si>
    <t xml:space="preserve">   2022/06/11 03:17:57</t>
  </si>
  <si>
    <t xml:space="preserve">   2022/06/11 03:05:45</t>
  </si>
  <si>
    <t xml:space="preserve">   2022/06/11 02:56:04</t>
  </si>
  <si>
    <t xml:space="preserve">   2022/06/11 02:46:24</t>
  </si>
  <si>
    <t xml:space="preserve">   2022/06/11 02:27:02</t>
  </si>
  <si>
    <t xml:space="preserve">   2022/06/11 02:17:23</t>
  </si>
  <si>
    <t xml:space="preserve">   2022/06/11 02:07:42</t>
  </si>
  <si>
    <t xml:space="preserve">   2022/06/11 01:58:01</t>
  </si>
  <si>
    <t xml:space="preserve">   2022/06/11 01:48:20</t>
  </si>
  <si>
    <t xml:space="preserve">   2022/06/11 01:36:06</t>
  </si>
  <si>
    <t xml:space="preserve">   2022/06/11 01:26:25</t>
  </si>
  <si>
    <t xml:space="preserve">   2022/06/11 01:16:44</t>
  </si>
  <si>
    <t xml:space="preserve">   2022/06/11 00:57:23</t>
  </si>
  <si>
    <t xml:space="preserve">   2022/06/11 00:47:42</t>
  </si>
  <si>
    <t xml:space="preserve">   2022/06/11 00:38:01</t>
  </si>
  <si>
    <t xml:space="preserve">   2022/06/11 00:28:21</t>
  </si>
  <si>
    <t xml:space="preserve">   2022/06/11 00:18:40</t>
  </si>
  <si>
    <t xml:space="preserve">   2022/06/11 00:06:26</t>
  </si>
  <si>
    <t xml:space="preserve">   2022/06/10 23:56:46</t>
  </si>
  <si>
    <t xml:space="preserve">   2022/06/10 23:47:05</t>
  </si>
  <si>
    <t xml:space="preserve">   2022/06/10 23:27:43</t>
  </si>
  <si>
    <t xml:space="preserve">   2022/06/10 23:18:02</t>
  </si>
  <si>
    <t xml:space="preserve">   2022/06/10 23:08:23</t>
  </si>
  <si>
    <t xml:space="preserve">   2022/06/10 22:58:42</t>
  </si>
  <si>
    <t xml:space="preserve">   2022/06/10 22:49:03</t>
  </si>
  <si>
    <t xml:space="preserve">   2022/06/10 22:36:49</t>
  </si>
  <si>
    <t xml:space="preserve">   2022/06/10 22:27:51</t>
  </si>
  <si>
    <t xml:space="preserve">   2022/06/10 22:18:53</t>
  </si>
  <si>
    <t xml:space="preserve">   2022/06/10 22:00:58</t>
  </si>
  <si>
    <t xml:space="preserve">   2022/06/10 21:52:00</t>
  </si>
  <si>
    <t xml:space="preserve">   2022/06/10 21:43:03</t>
  </si>
  <si>
    <t xml:space="preserve">   2022/06/10 21:34:06</t>
  </si>
  <si>
    <t xml:space="preserve">   2022/06/10 21:25:09</t>
  </si>
  <si>
    <t xml:space="preserve">   2022/06/10 21:15:55</t>
  </si>
  <si>
    <t xml:space="preserve">   2022/06/10 21:06:15</t>
  </si>
  <si>
    <t xml:space="preserve">   2022/06/10 20:56:35</t>
  </si>
  <si>
    <t xml:space="preserve">   2022/06/10 20:37:15</t>
  </si>
  <si>
    <t xml:space="preserve">   2022/06/10 20:27:35</t>
  </si>
  <si>
    <t xml:space="preserve">   2022/06/10 20:17:55</t>
  </si>
  <si>
    <t xml:space="preserve">   2022/06/10 20:08:15</t>
  </si>
  <si>
    <t xml:space="preserve">   2022/06/10 19:58:34</t>
  </si>
  <si>
    <t xml:space="preserve">   2022/06/10 19:46:22</t>
  </si>
  <si>
    <t xml:space="preserve">   2022/06/10 19:36:42</t>
  </si>
  <si>
    <t xml:space="preserve">   2022/06/10 19:27:02</t>
  </si>
  <si>
    <t xml:space="preserve">   2022/06/10 19:07:41</t>
  </si>
  <si>
    <t xml:space="preserve">   2022/06/10 18:58:01</t>
  </si>
  <si>
    <t xml:space="preserve">   2022/06/10 18:48:20</t>
  </si>
  <si>
    <t xml:space="preserve">   2022/06/10 18:38:39</t>
  </si>
  <si>
    <t xml:space="preserve">   2022/06/10 18:28:58</t>
  </si>
  <si>
    <t xml:space="preserve">   2022/06/10 18:16:44</t>
  </si>
  <si>
    <t xml:space="preserve">   2022/06/10 18:07:04</t>
  </si>
  <si>
    <t xml:space="preserve">   2022/06/10 17:57:23</t>
  </si>
  <si>
    <t xml:space="preserve">   2022/06/10 17:38:03</t>
  </si>
  <si>
    <t xml:space="preserve">   2022/06/10 17:28:22</t>
  </si>
  <si>
    <t xml:space="preserve">   2022/06/10 17:18:41</t>
  </si>
  <si>
    <t xml:space="preserve">   2022/06/10 17:09:00</t>
  </si>
  <si>
    <t xml:space="preserve">   2022/06/10 16:59:19</t>
  </si>
  <si>
    <t xml:space="preserve">   2022/06/10 16:47:06</t>
  </si>
  <si>
    <t xml:space="preserve">   2022/06/10 16:37:26</t>
  </si>
  <si>
    <t xml:space="preserve">   2022/06/10 16:27:46</t>
  </si>
  <si>
    <t xml:space="preserve">   2022/06/10 16:08:20</t>
  </si>
  <si>
    <t xml:space="preserve">   2022/06/10 15:58:39</t>
  </si>
  <si>
    <t xml:space="preserve">   2022/06/10 15:48:59</t>
  </si>
  <si>
    <t xml:space="preserve">   2022/06/10 15:38:12</t>
  </si>
  <si>
    <t xml:space="preserve">   2022/06/10 15:28:05</t>
  </si>
  <si>
    <t xml:space="preserve">   2022/06/10 15:15:34</t>
  </si>
  <si>
    <t xml:space="preserve">   2022/06/10 15:05:53</t>
  </si>
  <si>
    <t xml:space="preserve">   2022/06/10 14:56:12</t>
  </si>
  <si>
    <t xml:space="preserve">   2022/06/10 14:36:51</t>
  </si>
  <si>
    <t xml:space="preserve">   2022/06/10 14:27:10</t>
  </si>
  <si>
    <t xml:space="preserve">   2022/06/10 14:17:29</t>
  </si>
  <si>
    <t xml:space="preserve">   2022/06/10 14:07:49</t>
  </si>
  <si>
    <t xml:space="preserve">   2022/06/10 13:57:12</t>
  </si>
  <si>
    <t xml:space="preserve">   2022/06/10 13:44:57</t>
  </si>
  <si>
    <t xml:space="preserve">   2022/06/10 13:36:00</t>
  </si>
  <si>
    <t xml:space="preserve">   2022/06/10 13:27:03</t>
  </si>
  <si>
    <t xml:space="preserve">   2022/06/10 13:09:08</t>
  </si>
  <si>
    <t xml:space="preserve">   2022/06/10 13:00:10</t>
  </si>
  <si>
    <t xml:space="preserve">   2022/06/10 12:51:11</t>
  </si>
  <si>
    <t xml:space="preserve">   2022/06/10 12:39:44</t>
  </si>
  <si>
    <t xml:space="preserve">   2022/06/10 12:30:32</t>
  </si>
  <si>
    <t xml:space="preserve">   2022/06/10 12:21:20</t>
  </si>
  <si>
    <t xml:space="preserve">   2022/06/10 12:11:38</t>
  </si>
  <si>
    <t xml:space="preserve">   2022/06/10 12:01:58</t>
  </si>
  <si>
    <t xml:space="preserve">   2022/06/10 11:42:37</t>
  </si>
  <si>
    <t xml:space="preserve">   2022/06/10 11:32:57</t>
  </si>
  <si>
    <t xml:space="preserve">   2022/06/10 11:23:16</t>
  </si>
  <si>
    <t xml:space="preserve">   2022/06/10 11:13:35</t>
  </si>
  <si>
    <t xml:space="preserve">   2022/06/10 11:03:55</t>
  </si>
  <si>
    <t xml:space="preserve">   2022/06/10 10:51:40</t>
  </si>
  <si>
    <t xml:space="preserve">   2022/06/10 10:42:00</t>
  </si>
  <si>
    <t xml:space="preserve">   2022/06/10 10:32:21</t>
  </si>
  <si>
    <t xml:space="preserve">   2022/06/10 10:13:00</t>
  </si>
  <si>
    <t xml:space="preserve">   2022/06/10 10:03:20</t>
  </si>
  <si>
    <t xml:space="preserve">   2022/06/10 09:53:39</t>
  </si>
  <si>
    <t xml:space="preserve">   2022/06/10 09:43:58</t>
  </si>
  <si>
    <t xml:space="preserve">   2022/06/10 09:34:17</t>
  </si>
  <si>
    <t xml:space="preserve">   2022/06/10 09:22:04</t>
  </si>
  <si>
    <t xml:space="preserve">   2022/06/10 09:12:23</t>
  </si>
  <si>
    <t xml:space="preserve">   2022/06/10 09:02:43</t>
  </si>
  <si>
    <t xml:space="preserve">   2022/06/10 08:43:23</t>
  </si>
  <si>
    <t xml:space="preserve">   2022/06/10 08:33:42</t>
  </si>
  <si>
    <t xml:space="preserve">   2022/06/10 08:24:02</t>
  </si>
  <si>
    <t xml:space="preserve">   2022/06/10 08:14:21</t>
  </si>
  <si>
    <t xml:space="preserve">   2022/06/10 08:04:40</t>
  </si>
  <si>
    <t xml:space="preserve">   2022/06/10 07:52:26</t>
  </si>
  <si>
    <t xml:space="preserve">   2022/06/10 07:42:46</t>
  </si>
  <si>
    <t xml:space="preserve">   2022/06/10 07:33:06</t>
  </si>
  <si>
    <t xml:space="preserve">   2022/06/10 07:13:46</t>
  </si>
  <si>
    <t xml:space="preserve">   2022/06/10 07:04:05</t>
  </si>
  <si>
    <t xml:space="preserve">   2022/06/10 06:54:25</t>
  </si>
  <si>
    <t xml:space="preserve">   2022/06/10 06:44:44</t>
  </si>
  <si>
    <t xml:space="preserve">   2022/06/10 06:35:04</t>
  </si>
  <si>
    <t xml:space="preserve">   2022/06/10 06:22:50</t>
  </si>
  <si>
    <t xml:space="preserve">   2022/06/10 06:13:09</t>
  </si>
  <si>
    <t xml:space="preserve">   2022/06/10 06:03:28</t>
  </si>
  <si>
    <t xml:space="preserve">   2022/06/10 05:44:07</t>
  </si>
  <si>
    <t xml:space="preserve">   2022/06/10 05:34:27</t>
  </si>
  <si>
    <t xml:space="preserve">   2022/06/10 05:24:46</t>
  </si>
  <si>
    <t xml:space="preserve">   2022/06/10 05:15:05</t>
  </si>
  <si>
    <t xml:space="preserve">   2022/06/10 05:05:24</t>
  </si>
  <si>
    <t xml:space="preserve">   2022/06/10 04:53:11</t>
  </si>
  <si>
    <t xml:space="preserve">   2022/06/10 04:44:14</t>
  </si>
  <si>
    <t xml:space="preserve">   2022/06/10 04:35:16</t>
  </si>
  <si>
    <t xml:space="preserve">   2022/06/10 04:17:22</t>
  </si>
  <si>
    <t xml:space="preserve">   2022/06/10 04:08:25</t>
  </si>
  <si>
    <t xml:space="preserve">   2022/06/10 03:59:28</t>
  </si>
  <si>
    <t xml:space="preserve">   2022/06/10 03:50:30</t>
  </si>
  <si>
    <t xml:space="preserve">   2022/06/10 03:41:33</t>
  </si>
  <si>
    <t xml:space="preserve">   2022/06/10 03:32:20</t>
  </si>
  <si>
    <t xml:space="preserve">   2022/06/10 03:22:39</t>
  </si>
  <si>
    <t xml:space="preserve">   2022/06/10 03:12:58</t>
  </si>
  <si>
    <t xml:space="preserve">   2022/06/10 02:53:38</t>
  </si>
  <si>
    <t xml:space="preserve">   2022/06/10 02:43:57</t>
  </si>
  <si>
    <t xml:space="preserve">   2022/06/10 02:34:16</t>
  </si>
  <si>
    <t xml:space="preserve">   2022/06/10 02:24:34</t>
  </si>
  <si>
    <t xml:space="preserve">   2022/06/10 02:14:54</t>
  </si>
  <si>
    <t xml:space="preserve">   2022/06/10 02:02:41</t>
  </si>
  <si>
    <t xml:space="preserve">   2022/06/10 01:53:00</t>
  </si>
  <si>
    <t xml:space="preserve">   2022/06/10 01:43:19</t>
  </si>
  <si>
    <t xml:space="preserve">   2022/06/10 01:23:57</t>
  </si>
  <si>
    <t xml:space="preserve">   2022/06/10 01:14:16</t>
  </si>
  <si>
    <t xml:space="preserve">   2022/06/10 01:04:36</t>
  </si>
  <si>
    <t xml:space="preserve">   2022/06/10 00:54:54</t>
  </si>
  <si>
    <t xml:space="preserve">   2022/06/10 00:45:13</t>
  </si>
  <si>
    <t xml:space="preserve">   2022/06/10 00:32:59</t>
  </si>
  <si>
    <t xml:space="preserve">   2022/06/10 00:23:18</t>
  </si>
  <si>
    <t xml:space="preserve">   2022/06/10 00:13:36</t>
  </si>
  <si>
    <t xml:space="preserve">   2022/06/09 23:54:15</t>
  </si>
  <si>
    <t xml:space="preserve">   2022/06/09 23:44:34</t>
  </si>
  <si>
    <t xml:space="preserve">   2022/06/09 23:34:53</t>
  </si>
  <si>
    <t xml:space="preserve">   2022/06/09 23:25:12</t>
  </si>
  <si>
    <t xml:space="preserve">   2022/06/09 23:15:31</t>
  </si>
  <si>
    <t xml:space="preserve">   2022/06/09 23:03:17</t>
  </si>
  <si>
    <t xml:space="preserve">   2022/06/09 22:53:36</t>
  </si>
  <si>
    <t xml:space="preserve">   2022/06/09 22:43:55</t>
  </si>
  <si>
    <t xml:space="preserve">   2022/06/09 22:24:34</t>
  </si>
  <si>
    <t xml:space="preserve">   2022/06/09 22:14:53</t>
  </si>
  <si>
    <t xml:space="preserve">   2022/06/09 22:05:12</t>
  </si>
  <si>
    <t xml:space="preserve">   2022/06/09 21:55:31</t>
  </si>
  <si>
    <t xml:space="preserve">   2022/06/09 21:45:50</t>
  </si>
  <si>
    <t xml:space="preserve">   2022/06/09 21:33:37</t>
  </si>
  <si>
    <t xml:space="preserve">   2022/06/09 21:23:57</t>
  </si>
  <si>
    <t xml:space="preserve">   2022/06/09 21:14:17</t>
  </si>
  <si>
    <t xml:space="preserve">   2022/06/09 20:54:55</t>
  </si>
  <si>
    <t xml:space="preserve">   2022/06/09 20:45:14</t>
  </si>
  <si>
    <t xml:space="preserve">   2022/06/09 20:35:33</t>
  </si>
  <si>
    <t xml:space="preserve">   2022/06/09 20:25:52</t>
  </si>
  <si>
    <t xml:space="preserve">   2022/06/09 20:16:11</t>
  </si>
  <si>
    <t xml:space="preserve">   2022/06/09 20:03:57</t>
  </si>
  <si>
    <t xml:space="preserve">   2022/06/09 19:55:00</t>
  </si>
  <si>
    <t xml:space="preserve">   2022/06/09 19:46:03</t>
  </si>
  <si>
    <t xml:space="preserve">   2022/06/09 19:28:08</t>
  </si>
  <si>
    <t xml:space="preserve">   2022/06/09 19:19:10</t>
  </si>
  <si>
    <t xml:space="preserve">   2022/06/09 19:10:13</t>
  </si>
  <si>
    <t xml:space="preserve">   2022/06/09 19:01:16</t>
  </si>
  <si>
    <t xml:space="preserve">   2022/06/09 18:52:18</t>
  </si>
  <si>
    <t xml:space="preserve">   2022/06/09 18:43:05</t>
  </si>
  <si>
    <t xml:space="preserve">   2022/06/09 18:34:07</t>
  </si>
  <si>
    <t xml:space="preserve">   2022/06/09 18:25:10</t>
  </si>
  <si>
    <t xml:space="preserve">   2022/06/09 18:07:14</t>
  </si>
  <si>
    <t xml:space="preserve">   2022/06/09 17:58:17</t>
  </si>
  <si>
    <t xml:space="preserve">   2022/06/09 17:49:20</t>
  </si>
  <si>
    <t xml:space="preserve">   2022/06/09 17:40:23</t>
  </si>
  <si>
    <t xml:space="preserve">   2022/06/09 17:31:25</t>
  </si>
  <si>
    <t xml:space="preserve">   2022/06/09 17:22:13</t>
  </si>
  <si>
    <t xml:space="preserve">   2022/06/09 17:13:16</t>
  </si>
  <si>
    <t xml:space="preserve">   2022/06/09 17:04:19</t>
  </si>
  <si>
    <t xml:space="preserve">   2022/06/09 16:46:25</t>
  </si>
  <si>
    <t xml:space="preserve">   2022/06/09 16:37:27</t>
  </si>
  <si>
    <t xml:space="preserve">   2022/06/09 16:28:30</t>
  </si>
  <si>
    <t xml:space="preserve">   2022/06/09 16:19:33</t>
  </si>
  <si>
    <t xml:space="preserve">   2022/06/09 16:10:35</t>
  </si>
  <si>
    <t xml:space="preserve">   2022/06/03 19:53:43</t>
  </si>
  <si>
    <t xml:space="preserve">    P-1529</t>
  </si>
  <si>
    <t xml:space="preserve">   2022/06/03 19:44:03</t>
  </si>
  <si>
    <t xml:space="preserve">   2022/06/03 19:34:23</t>
  </si>
  <si>
    <t xml:space="preserve">   2022/06/03 19:24:42</t>
  </si>
  <si>
    <t xml:space="preserve">   2022/06/03 19:12:27</t>
  </si>
  <si>
    <t xml:space="preserve">    P-1528</t>
  </si>
  <si>
    <t xml:space="preserve">   2022/06/03 19:02:46</t>
  </si>
  <si>
    <t xml:space="preserve">   2022/06/03 18:53:06</t>
  </si>
  <si>
    <t xml:space="preserve">   2022/06/03 18:43:25</t>
  </si>
  <si>
    <t xml:space="preserve">   2022/06/03 18:33:44</t>
  </si>
  <si>
    <t xml:space="preserve">   2022/06/03 18:24:03</t>
  </si>
  <si>
    <t xml:space="preserve">   2022/06/03 18:14:22</t>
  </si>
  <si>
    <t xml:space="preserve">   2022/06/03 18:04:41</t>
  </si>
  <si>
    <t xml:space="preserve">   2022/06/03 17:55:00</t>
  </si>
  <si>
    <t xml:space="preserve">   2022/06/03 17:42:45</t>
  </si>
  <si>
    <t xml:space="preserve">   2022/06/03 17:33:47</t>
  </si>
  <si>
    <t xml:space="preserve">   2022/06/03 17:24:49</t>
  </si>
  <si>
    <t xml:space="preserve">   2022/06/03 17:06:54</t>
  </si>
  <si>
    <t xml:space="preserve">   2022/06/03 16:57:56</t>
  </si>
  <si>
    <t xml:space="preserve">   2022/06/03 16:48:59</t>
  </si>
  <si>
    <t xml:space="preserve">   2022/06/03 16:40:00</t>
  </si>
  <si>
    <t xml:space="preserve">   2022/06/03 16:31:03</t>
  </si>
  <si>
    <t xml:space="preserve">   2022/06/03 16:21:49</t>
  </si>
  <si>
    <t xml:space="preserve">   2022/06/03 16:12:51</t>
  </si>
  <si>
    <t xml:space="preserve">   2022/06/03 16:03:53</t>
  </si>
  <si>
    <t xml:space="preserve">   2022/06/03 15:45:57</t>
  </si>
  <si>
    <t xml:space="preserve">   2022/06/03 15:36:59</t>
  </si>
  <si>
    <t xml:space="preserve">   2022/06/03 15:28:01</t>
  </si>
  <si>
    <t xml:space="preserve">   2022/06/03 15:19:03</t>
  </si>
  <si>
    <t xml:space="preserve">   2022/06/03 15:10:05</t>
  </si>
  <si>
    <t xml:space="preserve">   2022/06/03 15:00:52</t>
  </si>
  <si>
    <t xml:space="preserve">   2022/06/03 14:51:54</t>
  </si>
  <si>
    <t xml:space="preserve">   2022/06/03 14:42:57</t>
  </si>
  <si>
    <t xml:space="preserve">   2022/06/03 14:25:02</t>
  </si>
  <si>
    <t xml:space="preserve">   2022/06/03 14:16:05</t>
  </si>
  <si>
    <t xml:space="preserve">   2022/06/03 14:06:47</t>
  </si>
  <si>
    <t xml:space="preserve">   2022/06/03 13:57:49</t>
  </si>
  <si>
    <t xml:space="preserve">   2022/06/03 13:48:52</t>
  </si>
  <si>
    <t xml:space="preserve">   2022/06/03 09:39:20</t>
  </si>
  <si>
    <t xml:space="preserve">   2022/06/03 09:29:39</t>
  </si>
  <si>
    <t xml:space="preserve">   2022/06/03 09:19:58</t>
  </si>
  <si>
    <t xml:space="preserve">   2022/06/03 09:10:17</t>
  </si>
  <si>
    <t xml:space="preserve">   2022/06/03 08:50:55</t>
  </si>
  <si>
    <t xml:space="preserve">   2022/06/03 08:37:37</t>
  </si>
  <si>
    <t xml:space="preserve">   2022/06/03 08:26:21</t>
  </si>
  <si>
    <t xml:space="preserve">   2022/06/03 08:16:25</t>
  </si>
  <si>
    <t xml:space="preserve">   2022/06/03 08:06:44</t>
  </si>
  <si>
    <t xml:space="preserve">   2022/06/03 07:57:03</t>
  </si>
  <si>
    <t xml:space="preserve">   2022/06/03 07:37:42</t>
  </si>
  <si>
    <t xml:space="preserve">   2022/06/03 07:28:01</t>
  </si>
  <si>
    <t xml:space="preserve">   2022/06/03 07:18:20</t>
  </si>
  <si>
    <t xml:space="preserve">   2022/06/03 07:06:05</t>
  </si>
  <si>
    <t xml:space="preserve">   2022/06/03 06:57:07</t>
  </si>
  <si>
    <t xml:space="preserve">   2022/06/03 06:48:10</t>
  </si>
  <si>
    <t xml:space="preserve">   2022/06/03 06:30:16</t>
  </si>
  <si>
    <t xml:space="preserve">   2022/06/03 06:21:18</t>
  </si>
  <si>
    <t xml:space="preserve">   2022/06/03 06:12:21</t>
  </si>
  <si>
    <t xml:space="preserve">   2022/06/03 06:03:24</t>
  </si>
  <si>
    <t xml:space="preserve">   2022/06/03 05:54:25</t>
  </si>
  <si>
    <t xml:space="preserve">   2022/06/03 05:45:12</t>
  </si>
  <si>
    <t xml:space="preserve">   2022/06/03 05:35:31</t>
  </si>
  <si>
    <t xml:space="preserve">   2022/06/03 05:25:50</t>
  </si>
  <si>
    <t xml:space="preserve">   2022/06/03 05:06:28</t>
  </si>
  <si>
    <t xml:space="preserve">   2022/06/03 04:56:48</t>
  </si>
  <si>
    <t xml:space="preserve">   2022/06/03 04:47:07</t>
  </si>
  <si>
    <t xml:space="preserve">   2022/06/03 04:37:26</t>
  </si>
  <si>
    <t xml:space="preserve">   2022/06/03 04:27:45</t>
  </si>
  <si>
    <t xml:space="preserve">   2022/06/03 04:15:30</t>
  </si>
  <si>
    <t xml:space="preserve">   2022/06/03 04:05:49</t>
  </si>
  <si>
    <t xml:space="preserve">   2022/06/03 03:56:08</t>
  </si>
  <si>
    <t xml:space="preserve">   2022/06/03 03:36:47</t>
  </si>
  <si>
    <t xml:space="preserve">   2022/06/03 03:27:06</t>
  </si>
  <si>
    <t xml:space="preserve">   2022/06/03 03:17:26</t>
  </si>
  <si>
    <t xml:space="preserve">   2022/06/03 03:07:44</t>
  </si>
  <si>
    <t xml:space="preserve">   2022/06/03 02:58:03</t>
  </si>
  <si>
    <t xml:space="preserve">   2022/06/03 02:45:49</t>
  </si>
  <si>
    <t xml:space="preserve">    P-1519</t>
  </si>
  <si>
    <t xml:space="preserve">   2022/06/03 02:36:07</t>
  </si>
  <si>
    <t xml:space="preserve">   2022/06/03 02:26:25</t>
  </si>
  <si>
    <t xml:space="preserve">   2022/06/03 02:16:44</t>
  </si>
  <si>
    <t xml:space="preserve">   2022/06/03 02:07:02</t>
  </si>
  <si>
    <t xml:space="preserve">   2022/06/03 01:57:21</t>
  </si>
  <si>
    <t xml:space="preserve">   2022/06/03 01:47:40</t>
  </si>
  <si>
    <t xml:space="preserve">   2022/06/03 01:37:59</t>
  </si>
  <si>
    <t xml:space="preserve">   2022/06/03 01:28:17</t>
  </si>
  <si>
    <t xml:space="preserve">   2022/06/03 01:16:03</t>
  </si>
  <si>
    <t xml:space="preserve">    P-1518</t>
  </si>
  <si>
    <t xml:space="preserve">   2022/06/03 01:06:21</t>
  </si>
  <si>
    <t xml:space="preserve">   2022/06/03 00:56:40</t>
  </si>
  <si>
    <t xml:space="preserve">   2022/06/03 00:46:59</t>
  </si>
  <si>
    <t xml:space="preserve">   2022/06/03 00:37:20</t>
  </si>
  <si>
    <t xml:space="preserve">   2022/06/03 00:27:38</t>
  </si>
  <si>
    <t xml:space="preserve">   2022/06/03 00:17:57</t>
  </si>
  <si>
    <t xml:space="preserve">   2022/06/03 00:08:15</t>
  </si>
  <si>
    <t xml:space="preserve">   2022/06/02 23:58:33</t>
  </si>
  <si>
    <t xml:space="preserve">   2022/06/02 23:46:17</t>
  </si>
  <si>
    <t xml:space="preserve">   2022/06/02 23:37:19</t>
  </si>
  <si>
    <t xml:space="preserve">   2022/06/02 23:28:21</t>
  </si>
  <si>
    <t xml:space="preserve">   2022/06/02 23:10:25</t>
  </si>
  <si>
    <t xml:space="preserve">   2022/06/02 23:01:28</t>
  </si>
  <si>
    <t xml:space="preserve">   2022/06/02 22:52:31</t>
  </si>
  <si>
    <t xml:space="preserve">   2022/06/02 22:43:33</t>
  </si>
  <si>
    <t xml:space="preserve">   2022/06/02 22:34:36</t>
  </si>
  <si>
    <t xml:space="preserve">   2022/06/02 22:25:23</t>
  </si>
  <si>
    <t xml:space="preserve">    P-1516</t>
  </si>
  <si>
    <t xml:space="preserve">   2022/06/02 22:15:41</t>
  </si>
  <si>
    <t xml:space="preserve">   2022/06/02 22:06:00</t>
  </si>
  <si>
    <t xml:space="preserve">   2022/06/02 21:56:18</t>
  </si>
  <si>
    <t xml:space="preserve">   2022/06/02 21:46:38</t>
  </si>
  <si>
    <t xml:space="preserve">   2022/06/02 21:36:56</t>
  </si>
  <si>
    <t xml:space="preserve">   2022/06/02 21:27:15</t>
  </si>
  <si>
    <t xml:space="preserve">   2022/06/02 21:17:34</t>
  </si>
  <si>
    <t xml:space="preserve">   2022/06/02 21:07:54</t>
  </si>
  <si>
    <t xml:space="preserve">   2022/06/02 20:55:40</t>
  </si>
  <si>
    <t xml:space="preserve">   2022/06/02 20:45:58</t>
  </si>
  <si>
    <t xml:space="preserve">   2022/06/02 20:36:17</t>
  </si>
  <si>
    <t xml:space="preserve">   2022/06/02 20:16:54</t>
  </si>
  <si>
    <t xml:space="preserve">   2022/06/02 20:07:12</t>
  </si>
  <si>
    <t xml:space="preserve">   2022/06/02 19:57:31</t>
  </si>
  <si>
    <t xml:space="preserve">   2022/06/02 19:47:50</t>
  </si>
  <si>
    <t xml:space="preserve">   2022/06/02 19:38:09</t>
  </si>
  <si>
    <t xml:space="preserve">   2022/06/02 19:25:53</t>
  </si>
  <si>
    <t xml:space="preserve">   2022/06/02 19:16:11</t>
  </si>
  <si>
    <t xml:space="preserve">   2022/06/02 19:06:31</t>
  </si>
  <si>
    <t xml:space="preserve">   2022/06/02 18:47:08</t>
  </si>
  <si>
    <t xml:space="preserve">   2022/06/02 18:37:27</t>
  </si>
  <si>
    <t xml:space="preserve">   2022/06/02 18:27:45</t>
  </si>
  <si>
    <t xml:space="preserve">   2022/06/02 18:18:05</t>
  </si>
  <si>
    <t xml:space="preserve">   2022/06/02 18:08:24</t>
  </si>
  <si>
    <t xml:space="preserve">   2022/06/02 17:56:09</t>
  </si>
  <si>
    <t xml:space="preserve">   2022/06/02 17:46:28</t>
  </si>
  <si>
    <t xml:space="preserve">   2022/06/02 17:36:46</t>
  </si>
  <si>
    <t xml:space="preserve">   2022/06/02 17:17:23</t>
  </si>
  <si>
    <t xml:space="preserve">   2022/06/02 17:07:42</t>
  </si>
  <si>
    <t xml:space="preserve">   2022/06/02 16:58:01</t>
  </si>
  <si>
    <t xml:space="preserve">   2022/06/02 16:48:19</t>
  </si>
  <si>
    <t xml:space="preserve">   2022/06/02 16:38:37</t>
  </si>
  <si>
    <t xml:space="preserve">   2022/06/02 16:26:23</t>
  </si>
  <si>
    <t xml:space="preserve">   2022/06/02 16:16:42</t>
  </si>
  <si>
    <t xml:space="preserve">   2022/06/02 16:07:01</t>
  </si>
  <si>
    <t xml:space="preserve">   2022/06/02 15:47:38</t>
  </si>
  <si>
    <t xml:space="preserve">   2022/06/02 15:37:57</t>
  </si>
  <si>
    <t xml:space="preserve">   2022/06/02 15:28:15</t>
  </si>
  <si>
    <t xml:space="preserve">   2022/06/02 15:18:35</t>
  </si>
  <si>
    <t xml:space="preserve">   2022/06/02 15:08:52</t>
  </si>
  <si>
    <t xml:space="preserve">   2022/06/02 12:00:54</t>
  </si>
  <si>
    <t xml:space="preserve">    P-1509</t>
  </si>
  <si>
    <t xml:space="preserve">   2022/06/02 11:51:13</t>
  </si>
  <si>
    <t xml:space="preserve">   2022/06/02 11:41:32</t>
  </si>
  <si>
    <t xml:space="preserve">   2022/06/02 11:31:51</t>
  </si>
  <si>
    <t xml:space="preserve">   2022/06/02 11:22:10</t>
  </si>
  <si>
    <t xml:space="preserve">   2022/06/02 11:09:55</t>
  </si>
  <si>
    <t xml:space="preserve">   2022/06/02 11:00:57</t>
  </si>
  <si>
    <t xml:space="preserve">   2022/06/02 10:51:59</t>
  </si>
  <si>
    <t xml:space="preserve">   2022/06/02 10:34:04</t>
  </si>
  <si>
    <t xml:space="preserve">   2022/06/02 10:25:07</t>
  </si>
  <si>
    <t xml:space="preserve">   2022/06/02 10:16:10</t>
  </si>
  <si>
    <t xml:space="preserve">   2022/06/02 10:07:12</t>
  </si>
  <si>
    <t xml:space="preserve">   2022/06/02 09:58:15</t>
  </si>
  <si>
    <t xml:space="preserve">   2022/06/02 09:48:15</t>
  </si>
  <si>
    <t xml:space="preserve">   2022/06/02 09:39:04</t>
  </si>
  <si>
    <t xml:space="preserve">    P-1507</t>
  </si>
  <si>
    <t xml:space="preserve">   2022/06/02 00:40:21</t>
  </si>
  <si>
    <t xml:space="preserve">   2022/06/02 00:30:39</t>
  </si>
  <si>
    <t xml:space="preserve">   2022/06/02 00:20:59</t>
  </si>
  <si>
    <t xml:space="preserve">   2022/06/02 00:08:43</t>
  </si>
  <si>
    <t xml:space="preserve">   2022/06/01 23:59:02</t>
  </si>
  <si>
    <t xml:space="preserve">   2022/06/01 23:49:21</t>
  </si>
  <si>
    <t xml:space="preserve">   2022/06/01 23:30:00</t>
  </si>
  <si>
    <t xml:space="preserve">   2022/06/01 23:20:18</t>
  </si>
  <si>
    <t xml:space="preserve">   2022/06/01 23:10:38</t>
  </si>
  <si>
    <t xml:space="preserve">   2022/06/01 23:00:57</t>
  </si>
  <si>
    <t xml:space="preserve">   2022/06/01 22:51:15</t>
  </si>
  <si>
    <t xml:space="preserve">   2022/06/01 22:39:00</t>
  </si>
  <si>
    <t xml:space="preserve">   2022/06/01 22:29:20</t>
  </si>
  <si>
    <t xml:space="preserve">   2022/06/01 22:19:39</t>
  </si>
  <si>
    <t xml:space="preserve">   2022/06/01 22:00:17</t>
  </si>
  <si>
    <t xml:space="preserve">   2022/06/01 21:50:35</t>
  </si>
  <si>
    <t xml:space="preserve">   2022/06/01 21:40:53</t>
  </si>
  <si>
    <t xml:space="preserve">   2022/06/01 21:31:12</t>
  </si>
  <si>
    <t xml:space="preserve">   2022/06/01 21:21:32</t>
  </si>
  <si>
    <t xml:space="preserve">   2022/06/01 21:09:17</t>
  </si>
  <si>
    <t xml:space="preserve">   2022/06/01 20:59:36</t>
  </si>
  <si>
    <t xml:space="preserve">   2022/06/01 20:49:54</t>
  </si>
  <si>
    <t xml:space="preserve">   2022/06/01 20:30:34</t>
  </si>
  <si>
    <t xml:space="preserve">   2022/06/01 20:20:52</t>
  </si>
  <si>
    <t xml:space="preserve">   2022/06/01 20:11:11</t>
  </si>
  <si>
    <t xml:space="preserve">   2022/06/01 20:01:30</t>
  </si>
  <si>
    <t xml:space="preserve">   2022/06/01 19:51:48</t>
  </si>
  <si>
    <t xml:space="preserve">   2022/06/01 19:39:34</t>
  </si>
  <si>
    <t xml:space="preserve">   2022/06/01 19:30:36</t>
  </si>
  <si>
    <t xml:space="preserve">   2022/06/01 19:21:39</t>
  </si>
  <si>
    <t xml:space="preserve">   2022/06/01 19:03:45</t>
  </si>
  <si>
    <t xml:space="preserve">   2022/06/01 18:54:47</t>
  </si>
  <si>
    <t xml:space="preserve">   2022/06/01 18:45:50</t>
  </si>
  <si>
    <t xml:space="preserve">   2022/06/01 18:36:53</t>
  </si>
  <si>
    <t xml:space="preserve">   2022/06/01 18:27:55</t>
  </si>
  <si>
    <t xml:space="preserve">   2022/06/01 18:18:43</t>
  </si>
  <si>
    <t xml:space="preserve">   2022/06/01 18:09:46</t>
  </si>
  <si>
    <t xml:space="preserve">   2022/06/01 18:00:49</t>
  </si>
  <si>
    <t xml:space="preserve">   2022/06/01 17:42:55</t>
  </si>
  <si>
    <t xml:space="preserve">   2022/06/01 17:33:57</t>
  </si>
  <si>
    <t xml:space="preserve">   2022/06/01 17:24:59</t>
  </si>
  <si>
    <t xml:space="preserve">   2022/06/01 17:16:02</t>
  </si>
  <si>
    <t xml:space="preserve">   2022/06/01 17:07:05</t>
  </si>
  <si>
    <t xml:space="preserve">   2022/06/01 16:57:53</t>
  </si>
  <si>
    <t xml:space="preserve">   2022/06/01 16:48:56</t>
  </si>
  <si>
    <t xml:space="preserve">   2022/06/01 16:39:59</t>
  </si>
  <si>
    <t xml:space="preserve">   2022/06/01 16:22:04</t>
  </si>
  <si>
    <t xml:space="preserve">   2022/06/01 16:13:07</t>
  </si>
  <si>
    <t xml:space="preserve">   2022/06/01 16:04:10</t>
  </si>
  <si>
    <t xml:space="preserve">   2022/06/01 15:55:12</t>
  </si>
  <si>
    <t xml:space="preserve">   2022/06/01 15:46:14</t>
  </si>
  <si>
    <t xml:space="preserve">   2022/06/01 15:36:08</t>
  </si>
  <si>
    <t>r2</t>
  </si>
  <si>
    <t>intercept</t>
  </si>
  <si>
    <t>slope</t>
  </si>
  <si>
    <t>dD calibration</t>
  </si>
  <si>
    <t>d18O calibration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</si>
</sst>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MS Sans Serif"/>
    </font>
    <font>
      <b/>
      <sz val="12"/>
      <color theme="1"/>
      <name val="MS Sans Serif"/>
    </font>
    <font>
      <b/>
      <sz val="10"/>
      <name val="MS Sans Serif"/>
    </font>
    <font>
      <b/>
      <sz val="12"/>
      <name val="MS Sans Serif"/>
    </font>
    <font>
      <b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206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</cellStyleXfs>
  <cellXfs count="81">
    <xf numFmtId="0" fontId="0" fillId="0" borderId="0" xfId="0"/>
    <xf numFmtId="16" fontId="0" fillId="0" borderId="0" xfId="0" applyNumberFormat="1"/>
    <xf numFmtId="1" fontId="0" fillId="0" borderId="0" xfId="0" applyNumberFormat="1"/>
    <xf numFmtId="0" fontId="0" fillId="33" borderId="0" xfId="0" applyFill="1"/>
    <xf numFmtId="1" fontId="0" fillId="33" borderId="0" xfId="0" applyNumberFormat="1" applyFill="1"/>
    <xf numFmtId="16" fontId="0" fillId="33" borderId="0" xfId="0" applyNumberFormat="1" applyFill="1"/>
    <xf numFmtId="0" fontId="15" fillId="0" borderId="0" xfId="0" applyFont="1"/>
    <xf numFmtId="16" fontId="15" fillId="0" borderId="0" xfId="0" applyNumberFormat="1" applyFont="1"/>
    <xf numFmtId="1" fontId="15" fillId="0" borderId="0" xfId="0" applyNumberFormat="1" applyFont="1"/>
    <xf numFmtId="0" fontId="0" fillId="0" borderId="0" xfId="0" applyFill="1"/>
    <xf numFmtId="16" fontId="0" fillId="0" borderId="0" xfId="0" applyNumberFormat="1" applyFill="1"/>
    <xf numFmtId="1" fontId="0" fillId="0" borderId="0" xfId="0" applyNumberFormat="1" applyFill="1"/>
    <xf numFmtId="0" fontId="0" fillId="0" borderId="10" xfId="0" applyFill="1" applyBorder="1"/>
    <xf numFmtId="0" fontId="0" fillId="0" borderId="11" xfId="0" applyFill="1" applyBorder="1"/>
    <xf numFmtId="164" fontId="0" fillId="0" borderId="0" xfId="0" applyNumberFormat="1" applyFill="1"/>
    <xf numFmtId="164" fontId="0" fillId="0" borderId="12" xfId="0" applyNumberFormat="1" applyFill="1" applyBorder="1"/>
    <xf numFmtId="164" fontId="0" fillId="0" borderId="13" xfId="0" applyNumberFormat="1" applyFill="1" applyBorder="1"/>
    <xf numFmtId="164" fontId="0" fillId="0" borderId="14" xfId="0" applyNumberFormat="1" applyFill="1" applyBorder="1"/>
    <xf numFmtId="164" fontId="0" fillId="0" borderId="15" xfId="0" applyNumberFormat="1" applyFill="1" applyBorder="1"/>
    <xf numFmtId="0" fontId="17" fillId="0" borderId="0" xfId="0" applyFont="1" applyFill="1"/>
    <xf numFmtId="0" fontId="1" fillId="0" borderId="0" xfId="42"/>
    <xf numFmtId="0" fontId="21" fillId="0" borderId="22" xfId="42" applyFont="1" applyFill="1" applyBorder="1" applyAlignment="1">
      <alignment horizontal="center"/>
    </xf>
    <xf numFmtId="0" fontId="21" fillId="0" borderId="21" xfId="42" applyFont="1" applyFill="1" applyBorder="1" applyAlignment="1">
      <alignment horizontal="center"/>
    </xf>
    <xf numFmtId="0" fontId="21" fillId="0" borderId="20" xfId="42" applyFont="1" applyFill="1" applyBorder="1" applyAlignment="1">
      <alignment horizontal="center"/>
    </xf>
    <xf numFmtId="0" fontId="21" fillId="0" borderId="10" xfId="42" applyFont="1" applyFill="1" applyBorder="1" applyAlignment="1">
      <alignment horizontal="center" vertical="center"/>
    </xf>
    <xf numFmtId="0" fontId="21" fillId="0" borderId="23" xfId="42" applyFont="1" applyFill="1" applyBorder="1" applyAlignment="1">
      <alignment horizontal="center" vertical="center"/>
    </xf>
    <xf numFmtId="0" fontId="21" fillId="0" borderId="11" xfId="42" applyFont="1" applyFill="1" applyBorder="1" applyAlignment="1">
      <alignment horizontal="center" vertical="center"/>
    </xf>
    <xf numFmtId="0" fontId="19" fillId="0" borderId="0" xfId="42" applyFont="1" applyFill="1" applyAlignment="1">
      <alignment horizontal="center"/>
    </xf>
    <xf numFmtId="0" fontId="1" fillId="0" borderId="0" xfId="42" applyFill="1"/>
    <xf numFmtId="0" fontId="19" fillId="0" borderId="10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164" fontId="19" fillId="0" borderId="23" xfId="42" applyNumberFormat="1" applyFont="1" applyFill="1" applyBorder="1" applyAlignment="1">
      <alignment horizontal="center"/>
    </xf>
    <xf numFmtId="2" fontId="20" fillId="0" borderId="19" xfId="42" applyNumberFormat="1" applyFont="1" applyFill="1" applyBorder="1" applyAlignment="1">
      <alignment horizontal="center" vertical="center"/>
    </xf>
    <xf numFmtId="0" fontId="21" fillId="0" borderId="16" xfId="42" applyFont="1" applyFill="1" applyBorder="1" applyAlignment="1">
      <alignment horizontal="center" vertical="center"/>
    </xf>
    <xf numFmtId="0" fontId="21" fillId="0" borderId="15" xfId="42" applyFont="1" applyFill="1" applyBorder="1" applyAlignment="1">
      <alignment horizontal="center" vertical="center"/>
    </xf>
    <xf numFmtId="0" fontId="19" fillId="0" borderId="12" xfId="42" applyFont="1" applyFill="1" applyBorder="1" applyAlignment="1">
      <alignment horizontal="center"/>
    </xf>
    <xf numFmtId="164" fontId="19" fillId="0" borderId="0" xfId="42" applyNumberFormat="1" applyFont="1" applyFill="1" applyAlignment="1">
      <alignment horizontal="center"/>
    </xf>
    <xf numFmtId="2" fontId="20" fillId="0" borderId="18" xfId="42" applyNumberFormat="1" applyFont="1" applyFill="1" applyBorder="1" applyAlignment="1">
      <alignment horizontal="center" vertical="center"/>
    </xf>
    <xf numFmtId="0" fontId="19" fillId="0" borderId="11" xfId="42" applyFont="1" applyFill="1" applyBorder="1" applyAlignment="1">
      <alignment horizontal="center"/>
    </xf>
    <xf numFmtId="0" fontId="22" fillId="0" borderId="0" xfId="42" applyFont="1" applyFill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21" fillId="0" borderId="0" xfId="42" applyFont="1" applyFill="1" applyAlignment="1">
      <alignment horizontal="center" vertical="center"/>
    </xf>
    <xf numFmtId="0" fontId="20" fillId="0" borderId="22" xfId="42" applyFont="1" applyFill="1" applyBorder="1" applyAlignment="1">
      <alignment horizontal="center"/>
    </xf>
    <xf numFmtId="0" fontId="20" fillId="0" borderId="20" xfId="42" applyFont="1" applyFill="1" applyBorder="1" applyAlignment="1">
      <alignment horizontal="center"/>
    </xf>
    <xf numFmtId="0" fontId="20" fillId="0" borderId="10" xfId="42" applyFont="1" applyFill="1" applyBorder="1" applyAlignment="1">
      <alignment horizontal="center"/>
    </xf>
    <xf numFmtId="164" fontId="19" fillId="0" borderId="11" xfId="42" applyNumberFormat="1" applyFont="1" applyFill="1" applyBorder="1" applyAlignment="1">
      <alignment horizontal="center"/>
    </xf>
    <xf numFmtId="0" fontId="20" fillId="0" borderId="14" xfId="42" applyFont="1" applyFill="1" applyBorder="1" applyAlignment="1">
      <alignment horizontal="center"/>
    </xf>
    <xf numFmtId="164" fontId="19" fillId="0" borderId="15" xfId="42" applyNumberFormat="1" applyFont="1" applyFill="1" applyBorder="1" applyAlignment="1">
      <alignment horizontal="center"/>
    </xf>
    <xf numFmtId="0" fontId="20" fillId="0" borderId="12" xfId="42" applyFont="1" applyFill="1" applyBorder="1" applyAlignment="1">
      <alignment horizontal="center"/>
    </xf>
    <xf numFmtId="164" fontId="19" fillId="0" borderId="13" xfId="42" applyNumberFormat="1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20" fillId="0" borderId="2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2" fontId="19" fillId="0" borderId="16" xfId="42" applyNumberFormat="1" applyFont="1" applyFill="1" applyBorder="1" applyAlignment="1">
      <alignment horizontal="center"/>
    </xf>
    <xf numFmtId="2" fontId="20" fillId="0" borderId="17" xfId="42" applyNumberFormat="1" applyFont="1" applyFill="1" applyBorder="1" applyAlignment="1">
      <alignment horizontal="center" vertical="center"/>
    </xf>
    <xf numFmtId="0" fontId="19" fillId="0" borderId="0" xfId="42" applyFont="1" applyFill="1"/>
    <xf numFmtId="164" fontId="19" fillId="0" borderId="16" xfId="42" applyNumberFormat="1" applyFont="1" applyFill="1" applyBorder="1" applyAlignment="1">
      <alignment horizontal="center"/>
    </xf>
    <xf numFmtId="0" fontId="19" fillId="0" borderId="15" xfId="42" applyFont="1" applyFill="1" applyBorder="1" applyAlignment="1">
      <alignment horizontal="center"/>
    </xf>
    <xf numFmtId="0" fontId="23" fillId="0" borderId="21" xfId="42" applyFont="1" applyBorder="1" applyAlignment="1">
      <alignment horizontal="left"/>
    </xf>
    <xf numFmtId="0" fontId="23" fillId="0" borderId="21" xfId="42" applyFont="1" applyBorder="1" applyAlignment="1">
      <alignment horizontal="left" vertical="center"/>
    </xf>
    <xf numFmtId="164" fontId="24" fillId="34" borderId="20" xfId="42" applyNumberFormat="1" applyFont="1" applyFill="1" applyBorder="1"/>
    <xf numFmtId="164" fontId="24" fillId="34" borderId="21" xfId="42" applyNumberFormat="1" applyFont="1" applyFill="1" applyBorder="1"/>
    <xf numFmtId="0" fontId="24" fillId="34" borderId="22" xfId="42" applyFont="1" applyFill="1" applyBorder="1"/>
    <xf numFmtId="0" fontId="24" fillId="0" borderId="0" xfId="42" applyFont="1"/>
    <xf numFmtId="164" fontId="25" fillId="33" borderId="15" xfId="42" applyNumberFormat="1" applyFont="1" applyFill="1" applyBorder="1"/>
    <xf numFmtId="164" fontId="25" fillId="33" borderId="16" xfId="42" applyNumberFormat="1" applyFont="1" applyFill="1" applyBorder="1"/>
    <xf numFmtId="0" fontId="25" fillId="33" borderId="16" xfId="42" applyFont="1" applyFill="1" applyBorder="1"/>
    <xf numFmtId="0" fontId="25" fillId="33" borderId="14" xfId="42" applyFont="1" applyFill="1" applyBorder="1"/>
    <xf numFmtId="0" fontId="24" fillId="34" borderId="11" xfId="42" applyFont="1" applyFill="1" applyBorder="1"/>
    <xf numFmtId="0" fontId="24" fillId="34" borderId="23" xfId="42" applyFont="1" applyFill="1" applyBorder="1"/>
    <xf numFmtId="0" fontId="24" fillId="34" borderId="10" xfId="42" applyFont="1" applyFill="1" applyBorder="1"/>
    <xf numFmtId="0" fontId="1" fillId="0" borderId="0" xfId="42" applyAlignment="1">
      <alignment horizontal="center"/>
    </xf>
    <xf numFmtId="164" fontId="1" fillId="0" borderId="0" xfId="42" applyNumberFormat="1" applyAlignment="1">
      <alignment horizontal="center"/>
    </xf>
    <xf numFmtId="165" fontId="26" fillId="33" borderId="15" xfId="42" applyNumberFormat="1" applyFont="1" applyFill="1" applyBorder="1"/>
    <xf numFmtId="165" fontId="26" fillId="33" borderId="13" xfId="42" applyNumberFormat="1" applyFont="1" applyFill="1" applyBorder="1"/>
    <xf numFmtId="0" fontId="25" fillId="33" borderId="12" xfId="42" applyFont="1" applyFill="1" applyBorder="1"/>
    <xf numFmtId="0" fontId="24" fillId="34" borderId="20" xfId="42" applyFont="1" applyFill="1" applyBorder="1" applyAlignment="1">
      <alignment horizontal="center"/>
    </xf>
    <xf numFmtId="0" fontId="24" fillId="34" borderId="22" xfId="42" applyFont="1" applyFill="1" applyBorder="1" applyAlignment="1">
      <alignment horizontal="center"/>
    </xf>
    <xf numFmtId="0" fontId="27" fillId="0" borderId="0" xfId="42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FFA66235-EEC8-46D8-92DA-35855DDAFFA9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d18O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Feb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'1-standards'!$F$2:$F$11</c:f>
              <c:numCache>
                <c:formatCode>General</c:formatCode>
                <c:ptCount val="10"/>
                <c:pt idx="0">
                  <c:v>-19.676600000000001</c:v>
                </c:pt>
                <c:pt idx="1">
                  <c:v>-28.415800000000001</c:v>
                </c:pt>
                <c:pt idx="2">
                  <c:v>0.77560000000000007</c:v>
                </c:pt>
                <c:pt idx="3">
                  <c:v>-19.900799999999997</c:v>
                </c:pt>
                <c:pt idx="4">
                  <c:v>-20.027200000000001</c:v>
                </c:pt>
                <c:pt idx="5">
                  <c:v>-28.776400000000002</c:v>
                </c:pt>
                <c:pt idx="6">
                  <c:v>0.79920000000000002</c:v>
                </c:pt>
                <c:pt idx="7">
                  <c:v>-20.138400000000001</c:v>
                </c:pt>
                <c:pt idx="8">
                  <c:v>-28.922800000000002</c:v>
                </c:pt>
                <c:pt idx="9">
                  <c:v>0.82440000000000002</c:v>
                </c:pt>
              </c:numCache>
            </c:numRef>
          </c:xVal>
          <c:yVal>
            <c:numRef>
              <c:f>'1-standards'!$J$2:$J$11</c:f>
              <c:numCache>
                <c:formatCode>General</c:formatCode>
                <c:ptCount val="10"/>
                <c:pt idx="0">
                  <c:v>-20.6</c:v>
                </c:pt>
                <c:pt idx="1">
                  <c:v>-29.6</c:v>
                </c:pt>
                <c:pt idx="2">
                  <c:v>0.3</c:v>
                </c:pt>
                <c:pt idx="3">
                  <c:v>-20.6</c:v>
                </c:pt>
                <c:pt idx="4">
                  <c:v>-20.6</c:v>
                </c:pt>
                <c:pt idx="5">
                  <c:v>-29.6</c:v>
                </c:pt>
                <c:pt idx="6">
                  <c:v>0.3</c:v>
                </c:pt>
                <c:pt idx="7">
                  <c:v>-20.6</c:v>
                </c:pt>
                <c:pt idx="8">
                  <c:v>-29.6</c:v>
                </c:pt>
                <c:pt idx="9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06-2F4D-8660-90D53F50C9AD}"/>
            </c:ext>
          </c:extLst>
        </c:ser>
        <c:ser>
          <c:idx val="1"/>
          <c:order val="1"/>
          <c:tx>
            <c:v>March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2293384586769175E-2"/>
                  <c:y val="0.184689468503937"/>
                </c:manualLayout>
              </c:layout>
              <c:numFmt formatCode="General" sourceLinked="0"/>
              <c:spPr>
                <a:noFill/>
                <a:ln>
                  <a:solidFill>
                    <a:schemeClr val="accent2">
                      <a:lumMod val="75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'1-standards'!$F$14:$F$20</c:f>
              <c:numCache>
                <c:formatCode>General</c:formatCode>
                <c:ptCount val="7"/>
                <c:pt idx="0">
                  <c:v>-19.956799999999998</c:v>
                </c:pt>
                <c:pt idx="1">
                  <c:v>-28.519200000000001</c:v>
                </c:pt>
                <c:pt idx="2">
                  <c:v>0.94920000000000004</c:v>
                </c:pt>
                <c:pt idx="3">
                  <c:v>-19.779199999999999</c:v>
                </c:pt>
                <c:pt idx="4">
                  <c:v>-19.724800000000002</c:v>
                </c:pt>
                <c:pt idx="5">
                  <c:v>-19.905200000000001</c:v>
                </c:pt>
                <c:pt idx="6">
                  <c:v>-28.522399999999998</c:v>
                </c:pt>
              </c:numCache>
            </c:numRef>
          </c:xVal>
          <c:yVal>
            <c:numRef>
              <c:f>'1-standards'!$J$14:$J$20</c:f>
              <c:numCache>
                <c:formatCode>General</c:formatCode>
                <c:ptCount val="7"/>
                <c:pt idx="0">
                  <c:v>-20.6</c:v>
                </c:pt>
                <c:pt idx="1">
                  <c:v>-29.6</c:v>
                </c:pt>
                <c:pt idx="2">
                  <c:v>0.3</c:v>
                </c:pt>
                <c:pt idx="3">
                  <c:v>-20.6</c:v>
                </c:pt>
                <c:pt idx="4">
                  <c:v>-20.6</c:v>
                </c:pt>
                <c:pt idx="5">
                  <c:v>-20.6</c:v>
                </c:pt>
                <c:pt idx="6">
                  <c:v>-29.6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F06-2F4D-8660-90D53F50C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4727072"/>
        <c:axId val="1594194880"/>
      </c:scatterChart>
      <c:valAx>
        <c:axId val="1594727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4194880"/>
        <c:crosses val="autoZero"/>
        <c:crossBetween val="midCat"/>
      </c:valAx>
      <c:valAx>
        <c:axId val="159419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4727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d2H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Feb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'1-standards'!$G$2:$G$11</c:f>
              <c:numCache>
                <c:formatCode>General</c:formatCode>
                <c:ptCount val="10"/>
                <c:pt idx="0">
                  <c:v>-154.89949999999999</c:v>
                </c:pt>
                <c:pt idx="1">
                  <c:v>-228.49324999999999</c:v>
                </c:pt>
                <c:pt idx="2">
                  <c:v>-0.8992500000000001</c:v>
                </c:pt>
                <c:pt idx="3">
                  <c:v>-155.25624999999999</c:v>
                </c:pt>
                <c:pt idx="4">
                  <c:v>-155.03700000000001</c:v>
                </c:pt>
                <c:pt idx="5">
                  <c:v>-230.08850000000001</c:v>
                </c:pt>
                <c:pt idx="6">
                  <c:v>3.8749999999999951E-2</c:v>
                </c:pt>
                <c:pt idx="7">
                  <c:v>-157.42174999999997</c:v>
                </c:pt>
                <c:pt idx="8">
                  <c:v>-232.02825000000001</c:v>
                </c:pt>
                <c:pt idx="9">
                  <c:v>0.13500000000000001</c:v>
                </c:pt>
              </c:numCache>
            </c:numRef>
          </c:xVal>
          <c:yVal>
            <c:numRef>
              <c:f>'1-standards'!$K$2:$K$11</c:f>
              <c:numCache>
                <c:formatCode>General</c:formatCode>
                <c:ptCount val="10"/>
                <c:pt idx="0">
                  <c:v>-159</c:v>
                </c:pt>
                <c:pt idx="1">
                  <c:v>-235</c:v>
                </c:pt>
                <c:pt idx="2">
                  <c:v>1.8</c:v>
                </c:pt>
                <c:pt idx="3">
                  <c:v>-159</c:v>
                </c:pt>
                <c:pt idx="4">
                  <c:v>-159</c:v>
                </c:pt>
                <c:pt idx="5">
                  <c:v>-235</c:v>
                </c:pt>
                <c:pt idx="6">
                  <c:v>1.8</c:v>
                </c:pt>
                <c:pt idx="7">
                  <c:v>-159</c:v>
                </c:pt>
                <c:pt idx="8">
                  <c:v>-235</c:v>
                </c:pt>
                <c:pt idx="9">
                  <c:v>1.8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30-D14D-AC3D-CC310AAF47D5}"/>
            </c:ext>
          </c:extLst>
        </c:ser>
        <c:ser>
          <c:idx val="1"/>
          <c:order val="1"/>
          <c:tx>
            <c:v>March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2293384586769175E-2"/>
                  <c:y val="0.184689468503937"/>
                </c:manualLayout>
              </c:layout>
              <c:numFmt formatCode="General" sourceLinked="0"/>
              <c:spPr>
                <a:noFill/>
                <a:ln>
                  <a:solidFill>
                    <a:schemeClr val="accent2">
                      <a:lumMod val="75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'1-standards'!$G$14:$G$20</c:f>
              <c:numCache>
                <c:formatCode>General</c:formatCode>
                <c:ptCount val="7"/>
                <c:pt idx="0">
                  <c:v>-155.84160000000003</c:v>
                </c:pt>
                <c:pt idx="1">
                  <c:v>-229.21240000000003</c:v>
                </c:pt>
                <c:pt idx="2">
                  <c:v>-0.43159999999999987</c:v>
                </c:pt>
                <c:pt idx="3">
                  <c:v>-155.71299999999999</c:v>
                </c:pt>
                <c:pt idx="4">
                  <c:v>-154.75700000000001</c:v>
                </c:pt>
                <c:pt idx="5">
                  <c:v>-155.2088</c:v>
                </c:pt>
                <c:pt idx="6">
                  <c:v>-228.15520000000001</c:v>
                </c:pt>
              </c:numCache>
            </c:numRef>
          </c:xVal>
          <c:yVal>
            <c:numRef>
              <c:f>'1-standards'!$K$14:$K$20</c:f>
              <c:numCache>
                <c:formatCode>General</c:formatCode>
                <c:ptCount val="7"/>
                <c:pt idx="0">
                  <c:v>-159</c:v>
                </c:pt>
                <c:pt idx="1">
                  <c:v>-235</c:v>
                </c:pt>
                <c:pt idx="2">
                  <c:v>1.8</c:v>
                </c:pt>
                <c:pt idx="3">
                  <c:v>-159</c:v>
                </c:pt>
                <c:pt idx="4">
                  <c:v>-159</c:v>
                </c:pt>
                <c:pt idx="5">
                  <c:v>-159</c:v>
                </c:pt>
                <c:pt idx="6">
                  <c:v>-235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E30-D14D-AC3D-CC310AAF4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4727072"/>
        <c:axId val="1594194880"/>
      </c:scatterChart>
      <c:valAx>
        <c:axId val="1594727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4194880"/>
        <c:crosses val="autoZero"/>
        <c:crossBetween val="midCat"/>
      </c:valAx>
      <c:valAx>
        <c:axId val="159419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4727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d18O</a:t>
            </a:r>
            <a:r>
              <a:rPr lang="en-US" baseline="0"/>
              <a:t> Calibration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1480112111634565"/>
                  <c:y val="0.18055278990015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'2-standards'!$E$2:$E$19</c:f>
              <c:numCache>
                <c:formatCode>0.0</c:formatCode>
                <c:ptCount val="18"/>
                <c:pt idx="0">
                  <c:v>-28.7225</c:v>
                </c:pt>
                <c:pt idx="1">
                  <c:v>-28.925999999999998</c:v>
                </c:pt>
                <c:pt idx="2">
                  <c:v>-28.708500000000001</c:v>
                </c:pt>
                <c:pt idx="3">
                  <c:v>-28.830750000000002</c:v>
                </c:pt>
                <c:pt idx="4">
                  <c:v>-20.362750000000002</c:v>
                </c:pt>
                <c:pt idx="5">
                  <c:v>-20.379000000000001</c:v>
                </c:pt>
                <c:pt idx="6">
                  <c:v>-20.001750000000001</c:v>
                </c:pt>
                <c:pt idx="7">
                  <c:v>-20.115000000000002</c:v>
                </c:pt>
                <c:pt idx="8">
                  <c:v>-20.145499999999998</c:v>
                </c:pt>
                <c:pt idx="9">
                  <c:v>-19.817999999999998</c:v>
                </c:pt>
                <c:pt idx="10">
                  <c:v>-20.035999999999998</c:v>
                </c:pt>
                <c:pt idx="11">
                  <c:v>4.4749999999999998E-2</c:v>
                </c:pt>
                <c:pt idx="12">
                  <c:v>0.93399999999999994</c:v>
                </c:pt>
                <c:pt idx="13">
                  <c:v>0.86299999999999999</c:v>
                </c:pt>
                <c:pt idx="14">
                  <c:v>0.60124999999999995</c:v>
                </c:pt>
                <c:pt idx="15">
                  <c:v>0.37975000000000003</c:v>
                </c:pt>
                <c:pt idx="16">
                  <c:v>0.11499999999999999</c:v>
                </c:pt>
                <c:pt idx="17">
                  <c:v>0.99049999999999994</c:v>
                </c:pt>
              </c:numCache>
            </c:numRef>
          </c:xVal>
          <c:yVal>
            <c:numRef>
              <c:f>'2-standards'!$G$2:$G$19</c:f>
              <c:numCache>
                <c:formatCode>General</c:formatCode>
                <c:ptCount val="18"/>
                <c:pt idx="0">
                  <c:v>-29.6</c:v>
                </c:pt>
                <c:pt idx="1">
                  <c:v>-29.6</c:v>
                </c:pt>
                <c:pt idx="2">
                  <c:v>-29.6</c:v>
                </c:pt>
                <c:pt idx="3">
                  <c:v>-29.6</c:v>
                </c:pt>
                <c:pt idx="4">
                  <c:v>-20.6</c:v>
                </c:pt>
                <c:pt idx="5">
                  <c:v>-20.6</c:v>
                </c:pt>
                <c:pt idx="6">
                  <c:v>-20.6</c:v>
                </c:pt>
                <c:pt idx="7">
                  <c:v>-20.6</c:v>
                </c:pt>
                <c:pt idx="8">
                  <c:v>-20.6</c:v>
                </c:pt>
                <c:pt idx="9">
                  <c:v>-20.6</c:v>
                </c:pt>
                <c:pt idx="10">
                  <c:v>-20.6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702-412B-B765-7542DD3CD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8052543"/>
        <c:axId val="1018049359"/>
      </c:scatterChart>
      <c:valAx>
        <c:axId val="1438052543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8049359"/>
        <c:crosses val="autoZero"/>
        <c:crossBetween val="midCat"/>
      </c:valAx>
      <c:valAx>
        <c:axId val="10180493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80525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dD</a:t>
            </a:r>
            <a:r>
              <a:rPr lang="en-US" baseline="0"/>
              <a:t> Calibration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1480112111634565"/>
                  <c:y val="0.18055278990015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'2-standards'!$F$2:$F$19</c:f>
              <c:numCache>
                <c:formatCode>0.0</c:formatCode>
                <c:ptCount val="18"/>
                <c:pt idx="0">
                  <c:v>-227.97525000000002</c:v>
                </c:pt>
                <c:pt idx="1">
                  <c:v>-232.09450000000001</c:v>
                </c:pt>
                <c:pt idx="2">
                  <c:v>-226.12300000000002</c:v>
                </c:pt>
                <c:pt idx="3">
                  <c:v>-229.57999999999998</c:v>
                </c:pt>
                <c:pt idx="4">
                  <c:v>-158.464</c:v>
                </c:pt>
                <c:pt idx="5">
                  <c:v>-159.4675</c:v>
                </c:pt>
                <c:pt idx="6">
                  <c:v>-157.3595</c:v>
                </c:pt>
                <c:pt idx="7">
                  <c:v>-157.08975000000001</c:v>
                </c:pt>
                <c:pt idx="8">
                  <c:v>-156.83450000000002</c:v>
                </c:pt>
                <c:pt idx="9">
                  <c:v>-155.82675</c:v>
                </c:pt>
                <c:pt idx="10">
                  <c:v>-157.09199999999998</c:v>
                </c:pt>
                <c:pt idx="11">
                  <c:v>-4.7895000000000003</c:v>
                </c:pt>
                <c:pt idx="12">
                  <c:v>1.04175</c:v>
                </c:pt>
                <c:pt idx="13">
                  <c:v>0.57625000000000004</c:v>
                </c:pt>
                <c:pt idx="14">
                  <c:v>-0.84800000000000009</c:v>
                </c:pt>
                <c:pt idx="15">
                  <c:v>-3.28125</c:v>
                </c:pt>
                <c:pt idx="16">
                  <c:v>-5.4424999999999999</c:v>
                </c:pt>
                <c:pt idx="17">
                  <c:v>0.94175000000000009</c:v>
                </c:pt>
              </c:numCache>
            </c:numRef>
          </c:xVal>
          <c:yVal>
            <c:numRef>
              <c:f>'2-standards'!$H$2:$H$19</c:f>
              <c:numCache>
                <c:formatCode>0.0</c:formatCode>
                <c:ptCount val="18"/>
                <c:pt idx="0">
                  <c:v>-235</c:v>
                </c:pt>
                <c:pt idx="1">
                  <c:v>-235</c:v>
                </c:pt>
                <c:pt idx="2">
                  <c:v>-235</c:v>
                </c:pt>
                <c:pt idx="3">
                  <c:v>-235</c:v>
                </c:pt>
                <c:pt idx="4">
                  <c:v>-159</c:v>
                </c:pt>
                <c:pt idx="5">
                  <c:v>-159</c:v>
                </c:pt>
                <c:pt idx="6">
                  <c:v>-159</c:v>
                </c:pt>
                <c:pt idx="7">
                  <c:v>-159</c:v>
                </c:pt>
                <c:pt idx="8">
                  <c:v>-159</c:v>
                </c:pt>
                <c:pt idx="9">
                  <c:v>-159</c:v>
                </c:pt>
                <c:pt idx="10">
                  <c:v>-159</c:v>
                </c:pt>
                <c:pt idx="11">
                  <c:v>1.8</c:v>
                </c:pt>
                <c:pt idx="12">
                  <c:v>1.8</c:v>
                </c:pt>
                <c:pt idx="13">
                  <c:v>1.8</c:v>
                </c:pt>
                <c:pt idx="14">
                  <c:v>1.8</c:v>
                </c:pt>
                <c:pt idx="15">
                  <c:v>1.8</c:v>
                </c:pt>
                <c:pt idx="16">
                  <c:v>1.8</c:v>
                </c:pt>
                <c:pt idx="17">
                  <c:v>1.8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3C-481B-91F9-DD2951476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8052543"/>
        <c:axId val="1018049359"/>
      </c:scatterChart>
      <c:valAx>
        <c:axId val="1438052543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8049359"/>
        <c:crosses val="autoZero"/>
        <c:crossBetween val="midCat"/>
      </c:valAx>
      <c:valAx>
        <c:axId val="1018049359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80525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0</xdr:row>
      <xdr:rowOff>38100</xdr:rowOff>
    </xdr:from>
    <xdr:to>
      <xdr:col>17</xdr:col>
      <xdr:colOff>304800</xdr:colOff>
      <xdr:row>20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8EBA6C-1803-0D47-AEEC-444D18E4A1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0</xdr:row>
      <xdr:rowOff>0</xdr:rowOff>
    </xdr:from>
    <xdr:to>
      <xdr:col>23</xdr:col>
      <xdr:colOff>711200</xdr:colOff>
      <xdr:row>20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37874F0-412A-D945-86C4-C325EB6670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76682</xdr:colOff>
      <xdr:row>1</xdr:row>
      <xdr:rowOff>0</xdr:rowOff>
    </xdr:from>
    <xdr:to>
      <xdr:col>23</xdr:col>
      <xdr:colOff>0</xdr:colOff>
      <xdr:row>15</xdr:row>
      <xdr:rowOff>92557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F2E6D5-FA6F-4AFF-83E6-2639AD6560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648804</xdr:colOff>
      <xdr:row>1</xdr:row>
      <xdr:rowOff>0</xdr:rowOff>
    </xdr:from>
    <xdr:to>
      <xdr:col>16</xdr:col>
      <xdr:colOff>392665</xdr:colOff>
      <xdr:row>15</xdr:row>
      <xdr:rowOff>96836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1FD328-B605-4CCB-9E4A-B734C51AA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IDS2191_IsoWater_20220215_163527" connectionId="1" xr16:uid="{00000000-0016-0000-0400-000002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IDS2191_IsoWater_20220216_150637" connectionId="2" xr16:uid="{00000000-0016-0000-0400-000003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C2CA7-83A9-6F49-BF10-2E87A2F3554A}">
  <dimension ref="A1:G36"/>
  <sheetViews>
    <sheetView tabSelected="1" workbookViewId="0"/>
  </sheetViews>
  <sheetFormatPr defaultColWidth="11" defaultRowHeight="15.75" x14ac:dyDescent="0.5"/>
  <cols>
    <col min="1" max="1" width="14.3125" style="9" customWidth="1"/>
    <col min="2" max="2" width="11" style="9" bestFit="1" customWidth="1"/>
    <col min="3" max="3" width="11.3125" style="9" bestFit="1" customWidth="1"/>
    <col min="4" max="6" width="11" style="9" bestFit="1" customWidth="1"/>
    <col min="7" max="7" width="11.3125" style="9" bestFit="1" customWidth="1"/>
    <col min="8" max="16384" width="11" style="9"/>
  </cols>
  <sheetData>
    <row r="1" spans="1:7" x14ac:dyDescent="0.5">
      <c r="A1" s="19" t="s">
        <v>496</v>
      </c>
    </row>
    <row r="2" spans="1:7" x14ac:dyDescent="0.5">
      <c r="A2" s="9" t="s">
        <v>540</v>
      </c>
      <c r="B2" s="9" t="s">
        <v>227</v>
      </c>
      <c r="C2" s="9" t="s">
        <v>226</v>
      </c>
      <c r="D2" s="9" t="s">
        <v>228</v>
      </c>
      <c r="E2" s="9" t="s">
        <v>229</v>
      </c>
      <c r="F2" s="12" t="s">
        <v>493</v>
      </c>
      <c r="G2" s="13" t="s">
        <v>494</v>
      </c>
    </row>
    <row r="3" spans="1:7" x14ac:dyDescent="0.5">
      <c r="A3" s="9" t="s">
        <v>272</v>
      </c>
      <c r="B3" s="14">
        <v>-4.3834</v>
      </c>
      <c r="C3" s="14">
        <v>-38.533999999999999</v>
      </c>
      <c r="D3" s="14">
        <v>3.8921930407761818E-2</v>
      </c>
      <c r="E3" s="14">
        <v>0.17809735165539758</v>
      </c>
      <c r="F3" s="15">
        <v>-4.9233008000000007</v>
      </c>
      <c r="G3" s="16">
        <v>-37.867686999999997</v>
      </c>
    </row>
    <row r="4" spans="1:7" x14ac:dyDescent="0.5">
      <c r="A4" s="9" t="s">
        <v>272</v>
      </c>
      <c r="B4" s="14">
        <v>-4.5069999999999997</v>
      </c>
      <c r="C4" s="14">
        <v>-38.469000000000008</v>
      </c>
      <c r="D4" s="14">
        <v>1.9304576314093359E-2</v>
      </c>
      <c r="E4" s="14">
        <v>0.12073938876771056</v>
      </c>
      <c r="F4" s="15">
        <v>-5.0483840000000004</v>
      </c>
      <c r="G4" s="16">
        <v>-37.800704500000009</v>
      </c>
    </row>
    <row r="5" spans="1:7" x14ac:dyDescent="0.5">
      <c r="A5" s="9" t="s">
        <v>283</v>
      </c>
      <c r="B5" s="14">
        <v>-3.7427999999999999</v>
      </c>
      <c r="C5" s="14">
        <v>-19.616500000000002</v>
      </c>
      <c r="D5" s="14">
        <v>3.8195767653847086E-2</v>
      </c>
      <c r="E5" s="14">
        <v>0.14963399791936755</v>
      </c>
      <c r="F5" s="15">
        <v>-4.2750136000000003</v>
      </c>
      <c r="G5" s="16">
        <v>-18.373203250000003</v>
      </c>
    </row>
    <row r="6" spans="1:7" x14ac:dyDescent="0.5">
      <c r="A6" s="9" t="s">
        <v>293</v>
      </c>
      <c r="B6" s="14">
        <v>-4.5398000000000005</v>
      </c>
      <c r="C6" s="14">
        <v>-37.873000000000005</v>
      </c>
      <c r="D6" s="14">
        <v>3.675481827824309E-2</v>
      </c>
      <c r="E6" s="14">
        <v>3.6842005012396373E-2</v>
      </c>
      <c r="F6" s="15">
        <v>-5.081577600000001</v>
      </c>
      <c r="G6" s="16">
        <v>-37.186526500000006</v>
      </c>
    </row>
    <row r="7" spans="1:7" x14ac:dyDescent="0.5">
      <c r="A7" s="9" t="s">
        <v>304</v>
      </c>
      <c r="B7" s="14">
        <v>-8.5285999999999991</v>
      </c>
      <c r="C7" s="14">
        <v>-54.051249999999996</v>
      </c>
      <c r="D7" s="14">
        <v>3.2325170790989767E-2</v>
      </c>
      <c r="E7" s="14">
        <v>8.1393591066293597E-2</v>
      </c>
      <c r="F7" s="15">
        <v>-9.1182431999999984</v>
      </c>
      <c r="G7" s="16">
        <v>-53.858213124999992</v>
      </c>
    </row>
    <row r="8" spans="1:7" x14ac:dyDescent="0.5">
      <c r="A8" s="9" t="s">
        <v>272</v>
      </c>
      <c r="B8" s="14">
        <v>-4.5131999999999994</v>
      </c>
      <c r="C8" s="14">
        <v>-38.460749999999997</v>
      </c>
      <c r="D8" s="14">
        <v>1.5370426148939489E-2</v>
      </c>
      <c r="E8" s="14">
        <v>5.0407506054819785E-2</v>
      </c>
      <c r="F8" s="15">
        <v>-5.0546584000000001</v>
      </c>
      <c r="G8" s="16">
        <v>-37.792202874999994</v>
      </c>
    </row>
    <row r="9" spans="1:7" x14ac:dyDescent="0.5">
      <c r="A9" s="9" t="s">
        <v>283</v>
      </c>
      <c r="B9" s="14">
        <v>-3.6159999999999997</v>
      </c>
      <c r="C9" s="14">
        <v>-19.0075</v>
      </c>
      <c r="D9" s="14">
        <v>3.2325170790989899E-2</v>
      </c>
      <c r="E9" s="14">
        <v>0.12987814802087769</v>
      </c>
      <c r="F9" s="15">
        <v>-4.1466919999999998</v>
      </c>
      <c r="G9" s="16">
        <v>-17.745628750000002</v>
      </c>
    </row>
    <row r="10" spans="1:7" x14ac:dyDescent="0.5">
      <c r="A10" s="9" t="s">
        <v>293</v>
      </c>
      <c r="B10" s="14">
        <v>-4.4295999999999989</v>
      </c>
      <c r="C10" s="14">
        <v>-37.339500000000001</v>
      </c>
      <c r="D10" s="14">
        <v>1.7231270024773881E-2</v>
      </c>
      <c r="E10" s="14">
        <v>6.4572956155552377E-2</v>
      </c>
      <c r="F10" s="15">
        <v>-4.9700551999999991</v>
      </c>
      <c r="G10" s="16">
        <v>-36.636754750000001</v>
      </c>
    </row>
    <row r="11" spans="1:7" x14ac:dyDescent="0.5">
      <c r="B11" s="14"/>
      <c r="C11" s="14"/>
      <c r="D11" s="14"/>
      <c r="E11" s="14"/>
      <c r="F11" s="15"/>
      <c r="G11" s="16"/>
    </row>
    <row r="12" spans="1:7" x14ac:dyDescent="0.5">
      <c r="A12" s="9" t="s">
        <v>239</v>
      </c>
      <c r="B12" s="14">
        <v>-20.027200000000001</v>
      </c>
      <c r="C12" s="14">
        <v>-155.03700000000001</v>
      </c>
      <c r="D12" s="14">
        <v>4.8737391531896428E-2</v>
      </c>
      <c r="E12" s="14">
        <v>0.40145817548864521</v>
      </c>
      <c r="F12" s="15">
        <v>-20.754826400000002</v>
      </c>
      <c r="G12" s="16">
        <v>-157.92402849999999</v>
      </c>
    </row>
    <row r="13" spans="1:7" x14ac:dyDescent="0.5">
      <c r="A13" s="9" t="s">
        <v>250</v>
      </c>
      <c r="B13" s="14">
        <v>-28.776400000000002</v>
      </c>
      <c r="C13" s="14">
        <v>-230.08850000000001</v>
      </c>
      <c r="D13" s="14">
        <v>7.2968029528920328E-2</v>
      </c>
      <c r="E13" s="14">
        <v>0.42255137754676286</v>
      </c>
      <c r="F13" s="15">
        <v>-29.609016800000003</v>
      </c>
      <c r="G13" s="16">
        <v>-235.26459925</v>
      </c>
    </row>
    <row r="14" spans="1:7" x14ac:dyDescent="0.5">
      <c r="A14" s="9" t="s">
        <v>261</v>
      </c>
      <c r="B14" s="14">
        <v>0.79920000000000002</v>
      </c>
      <c r="C14" s="14">
        <v>3.8749999999999951E-2</v>
      </c>
      <c r="D14" s="14">
        <v>5.1788029504896207E-2</v>
      </c>
      <c r="E14" s="14">
        <v>1.0390532148707945</v>
      </c>
      <c r="F14" s="15">
        <v>0.32149040000000001</v>
      </c>
      <c r="G14" s="16">
        <v>1.8815318749999999</v>
      </c>
    </row>
    <row r="15" spans="1:7" x14ac:dyDescent="0.5">
      <c r="A15" s="9" t="s">
        <v>239</v>
      </c>
      <c r="B15" s="14">
        <v>-20.138400000000001</v>
      </c>
      <c r="C15" s="14">
        <v>-157.42174999999997</v>
      </c>
      <c r="D15" s="14">
        <v>4.1637323000724612E-2</v>
      </c>
      <c r="E15" s="14">
        <v>0.4087178121883146</v>
      </c>
      <c r="F15" s="15">
        <v>-20.867360800000004</v>
      </c>
      <c r="G15" s="16">
        <v>-160.38151337499997</v>
      </c>
    </row>
    <row r="16" spans="1:7" x14ac:dyDescent="0.5">
      <c r="A16" s="9" t="s">
        <v>250</v>
      </c>
      <c r="B16" s="14">
        <v>-28.922800000000002</v>
      </c>
      <c r="C16" s="14">
        <v>-232.02825000000001</v>
      </c>
      <c r="D16" s="14">
        <v>5.3024365468464306E-2</v>
      </c>
      <c r="E16" s="14">
        <v>0.34988986362377006</v>
      </c>
      <c r="F16" s="15">
        <v>-29.757173600000005</v>
      </c>
      <c r="G16" s="16">
        <v>-237.26351162500001</v>
      </c>
    </row>
    <row r="17" spans="1:7" x14ac:dyDescent="0.5">
      <c r="A17" s="9" t="s">
        <v>261</v>
      </c>
      <c r="B17" s="14">
        <v>0.82440000000000002</v>
      </c>
      <c r="C17" s="14">
        <v>0.13500000000000001</v>
      </c>
      <c r="D17" s="14">
        <v>0.11599712640118817</v>
      </c>
      <c r="E17" s="14">
        <v>0.69387943237039873</v>
      </c>
      <c r="F17" s="15">
        <v>0.34699280000000005</v>
      </c>
      <c r="G17" s="16">
        <v>1.9807174999999999</v>
      </c>
    </row>
    <row r="18" spans="1:7" x14ac:dyDescent="0.5">
      <c r="A18" s="9" t="s">
        <v>239</v>
      </c>
      <c r="B18" s="14">
        <v>-19.676600000000001</v>
      </c>
      <c r="C18" s="14">
        <v>-154.89949999999999</v>
      </c>
      <c r="D18" s="14">
        <v>0.2130185829139494</v>
      </c>
      <c r="E18" s="14">
        <v>0.89786357538324824</v>
      </c>
      <c r="F18" s="15">
        <v>-20.400019200000003</v>
      </c>
      <c r="G18" s="16">
        <v>-157.78233474999999</v>
      </c>
    </row>
    <row r="19" spans="1:7" x14ac:dyDescent="0.5">
      <c r="A19" s="9" t="s">
        <v>250</v>
      </c>
      <c r="B19" s="14">
        <v>-28.415800000000001</v>
      </c>
      <c r="C19" s="14">
        <v>-228.49324999999999</v>
      </c>
      <c r="D19" s="14">
        <v>3.9572717874818135E-2</v>
      </c>
      <c r="E19" s="14">
        <v>0.38487519622166344</v>
      </c>
      <c r="F19" s="15">
        <v>-29.244089600000002</v>
      </c>
      <c r="G19" s="16">
        <v>-233.62069412499997</v>
      </c>
    </row>
    <row r="20" spans="1:7" x14ac:dyDescent="0.5">
      <c r="A20" s="9" t="s">
        <v>261</v>
      </c>
      <c r="B20" s="14">
        <v>0.77560000000000007</v>
      </c>
      <c r="C20" s="14">
        <v>-0.8992500000000001</v>
      </c>
      <c r="D20" s="14">
        <v>0.10220689800595611</v>
      </c>
      <c r="E20" s="14">
        <v>0.74533856959997258</v>
      </c>
      <c r="F20" s="15">
        <v>0.29760720000000002</v>
      </c>
      <c r="G20" s="16">
        <v>0.9149228749999998</v>
      </c>
    </row>
    <row r="21" spans="1:7" x14ac:dyDescent="0.5">
      <c r="A21" s="9" t="s">
        <v>239</v>
      </c>
      <c r="B21" s="14">
        <v>-19.900799999999997</v>
      </c>
      <c r="C21" s="14">
        <v>-155.25624999999999</v>
      </c>
      <c r="D21" s="14">
        <v>5.9771788217072977E-2</v>
      </c>
      <c r="E21" s="14">
        <v>0.26757475590944424</v>
      </c>
      <c r="F21" s="15">
        <v>-20.626909599999998</v>
      </c>
      <c r="G21" s="16">
        <v>-158.14996562499999</v>
      </c>
    </row>
    <row r="22" spans="1:7" x14ac:dyDescent="0.5">
      <c r="B22" s="14"/>
      <c r="C22" s="14"/>
      <c r="D22" s="14"/>
      <c r="E22" s="14"/>
      <c r="F22" s="15"/>
      <c r="G22" s="16"/>
    </row>
    <row r="23" spans="1:7" x14ac:dyDescent="0.5">
      <c r="A23" s="19" t="s">
        <v>495</v>
      </c>
      <c r="B23" s="14"/>
      <c r="C23" s="14"/>
      <c r="D23" s="14"/>
      <c r="E23" s="14"/>
      <c r="F23" s="15"/>
      <c r="G23" s="16"/>
    </row>
    <row r="24" spans="1:7" x14ac:dyDescent="0.5">
      <c r="A24" s="9" t="s">
        <v>540</v>
      </c>
      <c r="B24" s="14" t="s">
        <v>227</v>
      </c>
      <c r="C24" s="14" t="s">
        <v>226</v>
      </c>
      <c r="D24" s="14" t="s">
        <v>228</v>
      </c>
      <c r="E24" s="14" t="s">
        <v>229</v>
      </c>
      <c r="F24" s="15" t="s">
        <v>493</v>
      </c>
      <c r="G24" s="16" t="s">
        <v>494</v>
      </c>
    </row>
    <row r="25" spans="1:7" x14ac:dyDescent="0.5">
      <c r="A25" s="9" t="s">
        <v>481</v>
      </c>
      <c r="B25" s="14">
        <v>0.89820000000000011</v>
      </c>
      <c r="C25" s="14">
        <v>-28.9818</v>
      </c>
      <c r="D25" s="14">
        <v>1.7767948671695347E-2</v>
      </c>
      <c r="E25" s="14">
        <v>9.4043606906584129E-2</v>
      </c>
      <c r="F25" s="15">
        <v>0.34468498000000014</v>
      </c>
      <c r="G25" s="16">
        <v>-27.108091600000002</v>
      </c>
    </row>
    <row r="26" spans="1:7" x14ac:dyDescent="0.5">
      <c r="A26" s="9" t="s">
        <v>482</v>
      </c>
      <c r="B26" s="14">
        <v>2.0741999999999998</v>
      </c>
      <c r="C26" s="14">
        <v>-15.057599999999999</v>
      </c>
      <c r="D26" s="14">
        <v>3.7672270969507558E-2</v>
      </c>
      <c r="E26" s="14">
        <v>0.20894568672265057</v>
      </c>
      <c r="F26" s="15">
        <v>1.5370313800000002</v>
      </c>
      <c r="G26" s="16">
        <v>-13.0168012</v>
      </c>
    </row>
    <row r="27" spans="1:7" x14ac:dyDescent="0.5">
      <c r="A27" s="9" t="s">
        <v>483</v>
      </c>
      <c r="B27" s="14">
        <v>-3.8199999999999998E-2</v>
      </c>
      <c r="C27" s="14">
        <v>-24.963000000000001</v>
      </c>
      <c r="D27" s="14">
        <v>3.1720655730927125E-2</v>
      </c>
      <c r="E27" s="14">
        <v>8.1160335139770542E-2</v>
      </c>
      <c r="F27" s="15">
        <v>-0.60473097999999992</v>
      </c>
      <c r="G27" s="16">
        <v>-23.041066000000001</v>
      </c>
    </row>
    <row r="28" spans="1:7" x14ac:dyDescent="0.5">
      <c r="A28" s="9" t="s">
        <v>484</v>
      </c>
      <c r="B28" s="14">
        <v>-0.29580000000000001</v>
      </c>
      <c r="C28" s="14">
        <v>-38.251999999999995</v>
      </c>
      <c r="D28" s="14">
        <v>2.4752777621915478E-2</v>
      </c>
      <c r="E28" s="14">
        <v>7.9642953235048247E-2</v>
      </c>
      <c r="F28" s="15">
        <v>-0.86591161999999988</v>
      </c>
      <c r="G28" s="16">
        <v>-36.489533999999992</v>
      </c>
    </row>
    <row r="29" spans="1:7" x14ac:dyDescent="0.5">
      <c r="A29" s="9" t="s">
        <v>485</v>
      </c>
      <c r="B29" s="14">
        <v>0.42600000000000005</v>
      </c>
      <c r="C29" s="14">
        <v>-25.900799999999997</v>
      </c>
      <c r="D29" s="14">
        <v>4.627634384866635E-2</v>
      </c>
      <c r="E29" s="14">
        <v>0.4210067695417738</v>
      </c>
      <c r="F29" s="15">
        <v>-0.13407859999999988</v>
      </c>
      <c r="G29" s="16">
        <v>-23.990119599999996</v>
      </c>
    </row>
    <row r="30" spans="1:7" x14ac:dyDescent="0.5">
      <c r="A30" s="9" t="s">
        <v>486</v>
      </c>
      <c r="B30" s="14">
        <v>-0.27</v>
      </c>
      <c r="C30" s="14">
        <v>-32.222999999999999</v>
      </c>
      <c r="D30" s="14">
        <v>2.2461077445216204E-2</v>
      </c>
      <c r="E30" s="14">
        <v>4.9734294003234349E-2</v>
      </c>
      <c r="F30" s="15">
        <v>-0.83975299999999997</v>
      </c>
      <c r="G30" s="16">
        <v>-30.388186000000001</v>
      </c>
    </row>
    <row r="31" spans="1:7" x14ac:dyDescent="0.5">
      <c r="A31" s="9" t="s">
        <v>487</v>
      </c>
      <c r="B31" s="14">
        <v>3.0224000000000002</v>
      </c>
      <c r="C31" s="14">
        <v>-31.313799999999997</v>
      </c>
      <c r="D31" s="14">
        <v>2.8797569341873195E-2</v>
      </c>
      <c r="E31" s="14">
        <v>5.5291952398156201E-2</v>
      </c>
      <c r="F31" s="15">
        <v>2.4984113600000004</v>
      </c>
      <c r="G31" s="16">
        <v>-29.468075599999999</v>
      </c>
    </row>
    <row r="32" spans="1:7" x14ac:dyDescent="0.5">
      <c r="B32" s="14"/>
      <c r="C32" s="14"/>
      <c r="D32" s="14"/>
      <c r="E32" s="14"/>
      <c r="F32" s="15"/>
      <c r="G32" s="16"/>
    </row>
    <row r="33" spans="1:7" x14ac:dyDescent="0.5">
      <c r="A33" s="9" t="s">
        <v>232</v>
      </c>
      <c r="B33" s="14">
        <v>-19.956799999999998</v>
      </c>
      <c r="C33" s="14">
        <v>-155.84160000000003</v>
      </c>
      <c r="D33" s="14">
        <v>2.8612934138253346E-2</v>
      </c>
      <c r="E33" s="14">
        <v>0.3951471877667922</v>
      </c>
      <c r="F33" s="15">
        <v>-20.800199519999996</v>
      </c>
      <c r="G33" s="16">
        <v>-155.49020920000004</v>
      </c>
    </row>
    <row r="34" spans="1:7" x14ac:dyDescent="0.5">
      <c r="A34" s="9" t="s">
        <v>233</v>
      </c>
      <c r="B34" s="14">
        <v>-28.519200000000001</v>
      </c>
      <c r="C34" s="14">
        <v>-229.21240000000003</v>
      </c>
      <c r="D34" s="14">
        <v>5.5822934354976317E-2</v>
      </c>
      <c r="E34" s="14">
        <v>0.51034576514359531</v>
      </c>
      <c r="F34" s="15">
        <v>-29.481616880000001</v>
      </c>
      <c r="G34" s="16">
        <v>-229.74145880000003</v>
      </c>
    </row>
    <row r="35" spans="1:7" x14ac:dyDescent="0.5">
      <c r="A35" s="9" t="s">
        <v>234</v>
      </c>
      <c r="B35" s="14">
        <v>0.94920000000000004</v>
      </c>
      <c r="C35" s="14">
        <v>-0.43159999999999987</v>
      </c>
      <c r="D35" s="14">
        <v>9.7258418658746432E-2</v>
      </c>
      <c r="E35" s="14">
        <v>0.93997116977064799</v>
      </c>
      <c r="F35" s="15">
        <v>0.39639388000000009</v>
      </c>
      <c r="G35" s="16">
        <v>1.7847108000000003</v>
      </c>
    </row>
    <row r="36" spans="1:7" x14ac:dyDescent="0.5">
      <c r="A36" s="9" t="s">
        <v>235</v>
      </c>
      <c r="B36" s="14">
        <v>-19.779199999999999</v>
      </c>
      <c r="C36" s="14">
        <v>-155.71299999999999</v>
      </c>
      <c r="D36" s="14">
        <v>7.0591784224511109E-2</v>
      </c>
      <c r="E36" s="14">
        <v>0.52107197199619526</v>
      </c>
      <c r="F36" s="17">
        <v>-20.620130879999998</v>
      </c>
      <c r="G36" s="18">
        <v>-155.36006600000002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19BD4-C919-4F29-A9A6-5FAFD6EF7538}">
  <dimension ref="A1:E35"/>
  <sheetViews>
    <sheetView zoomScaleNormal="100" workbookViewId="0"/>
  </sheetViews>
  <sheetFormatPr defaultRowHeight="14.25" x14ac:dyDescent="0.45"/>
  <cols>
    <col min="1" max="1" width="18.875" style="20" customWidth="1"/>
    <col min="2" max="3" width="22.4375" style="20" customWidth="1"/>
    <col min="4" max="5" width="11.625" style="20" customWidth="1"/>
    <col min="6" max="16384" width="9" style="20"/>
  </cols>
  <sheetData>
    <row r="1" spans="1:5" x14ac:dyDescent="0.45">
      <c r="A1" s="60" t="s">
        <v>688</v>
      </c>
      <c r="B1" s="60" t="s">
        <v>540</v>
      </c>
      <c r="C1" s="61" t="s">
        <v>687</v>
      </c>
      <c r="D1" s="60" t="s">
        <v>539</v>
      </c>
      <c r="E1" s="60" t="s">
        <v>538</v>
      </c>
    </row>
    <row r="2" spans="1:5" x14ac:dyDescent="0.45">
      <c r="A2" s="20" t="s">
        <v>686</v>
      </c>
      <c r="B2" s="20" t="s">
        <v>652</v>
      </c>
      <c r="C2" s="20" t="s">
        <v>293</v>
      </c>
      <c r="D2" s="20">
        <v>-5.3027954621713338</v>
      </c>
      <c r="E2" s="20">
        <v>-40.238124555896661</v>
      </c>
    </row>
    <row r="3" spans="1:5" x14ac:dyDescent="0.45">
      <c r="A3" s="20" t="s">
        <v>685</v>
      </c>
      <c r="B3" s="20" t="s">
        <v>643</v>
      </c>
      <c r="C3" s="20" t="s">
        <v>684</v>
      </c>
      <c r="D3" s="20">
        <v>-5.260914472220743</v>
      </c>
      <c r="E3" s="20">
        <v>-38.848421983782941</v>
      </c>
    </row>
    <row r="4" spans="1:5" x14ac:dyDescent="0.45">
      <c r="A4" s="20" t="s">
        <v>661</v>
      </c>
      <c r="B4" s="20" t="s">
        <v>640</v>
      </c>
      <c r="C4" s="20" t="s">
        <v>283</v>
      </c>
      <c r="D4" s="20">
        <v>-4.231403591980782</v>
      </c>
      <c r="E4" s="20">
        <v>-19.273424105967322</v>
      </c>
    </row>
    <row r="5" spans="1:5" x14ac:dyDescent="0.45">
      <c r="A5" s="20" t="s">
        <v>667</v>
      </c>
      <c r="B5" s="20" t="s">
        <v>607</v>
      </c>
      <c r="C5" s="20" t="s">
        <v>485</v>
      </c>
      <c r="D5" s="20">
        <v>10.612488367415951</v>
      </c>
      <c r="E5" s="20">
        <v>13.476359150071225</v>
      </c>
    </row>
    <row r="6" spans="1:5" x14ac:dyDescent="0.45">
      <c r="A6" s="20" t="s">
        <v>667</v>
      </c>
      <c r="B6" s="20" t="s">
        <v>566</v>
      </c>
      <c r="C6" s="20" t="s">
        <v>482</v>
      </c>
      <c r="D6" s="20">
        <v>4.9118510746868376</v>
      </c>
      <c r="E6" s="20">
        <v>-1.9445885023769893</v>
      </c>
    </row>
    <row r="7" spans="1:5" x14ac:dyDescent="0.45">
      <c r="A7" s="20" t="s">
        <v>667</v>
      </c>
      <c r="B7" s="20" t="s">
        <v>557</v>
      </c>
      <c r="C7" s="20" t="s">
        <v>683</v>
      </c>
      <c r="D7" s="20">
        <v>3.3465173472608418</v>
      </c>
      <c r="E7" s="20">
        <v>-4.9934708126522729</v>
      </c>
    </row>
    <row r="8" spans="1:5" x14ac:dyDescent="0.45">
      <c r="A8" s="20" t="s">
        <v>667</v>
      </c>
      <c r="B8" s="20" t="s">
        <v>553</v>
      </c>
      <c r="C8" s="20" t="s">
        <v>490</v>
      </c>
      <c r="D8" s="20">
        <v>5.6624091794377165</v>
      </c>
      <c r="E8" s="20">
        <v>-0.22569802414702922</v>
      </c>
    </row>
    <row r="9" spans="1:5" x14ac:dyDescent="0.45">
      <c r="A9" s="20" t="s">
        <v>667</v>
      </c>
      <c r="B9" s="20" t="s">
        <v>553</v>
      </c>
      <c r="C9" s="20" t="s">
        <v>490</v>
      </c>
      <c r="D9" s="20">
        <v>3.134066507329667</v>
      </c>
      <c r="E9" s="20">
        <v>-14.967500911295502</v>
      </c>
    </row>
    <row r="10" spans="1:5" x14ac:dyDescent="0.45">
      <c r="A10" s="20" t="s">
        <v>667</v>
      </c>
      <c r="B10" s="20" t="s">
        <v>553</v>
      </c>
      <c r="C10" s="20" t="s">
        <v>490</v>
      </c>
      <c r="D10" s="20">
        <v>9.6210511144037962</v>
      </c>
      <c r="E10" s="20">
        <v>8.3617448453425673</v>
      </c>
    </row>
    <row r="12" spans="1:5" x14ac:dyDescent="0.45">
      <c r="A12" s="20" t="s">
        <v>667</v>
      </c>
      <c r="B12" s="20" t="s">
        <v>585</v>
      </c>
      <c r="C12" s="20" t="s">
        <v>481</v>
      </c>
      <c r="D12" s="20">
        <v>4.7039690700230006</v>
      </c>
      <c r="E12" s="20">
        <v>-0.76984459450951093</v>
      </c>
    </row>
    <row r="13" spans="1:5" x14ac:dyDescent="0.45">
      <c r="A13" s="20" t="s">
        <v>667</v>
      </c>
      <c r="B13" s="20" t="s">
        <v>600</v>
      </c>
      <c r="C13" s="20" t="s">
        <v>682</v>
      </c>
      <c r="D13" s="20">
        <v>6.363471568792443</v>
      </c>
      <c r="E13" s="20">
        <v>5.4803122191721512</v>
      </c>
    </row>
    <row r="14" spans="1:5" x14ac:dyDescent="0.45">
      <c r="A14" s="20" t="s">
        <v>667</v>
      </c>
      <c r="B14" s="20" t="s">
        <v>544</v>
      </c>
      <c r="C14" s="20" t="s">
        <v>681</v>
      </c>
      <c r="D14" s="20">
        <v>2.3835084025787885</v>
      </c>
      <c r="E14" s="20">
        <v>-16.100706913028443</v>
      </c>
    </row>
    <row r="15" spans="1:5" x14ac:dyDescent="0.45">
      <c r="A15" s="20" t="s">
        <v>667</v>
      </c>
      <c r="B15" s="20" t="s">
        <v>570</v>
      </c>
      <c r="C15" s="20" t="s">
        <v>680</v>
      </c>
      <c r="D15" s="20">
        <v>5.715204609193612</v>
      </c>
      <c r="E15" s="20">
        <v>-20.584983492165449</v>
      </c>
    </row>
    <row r="16" spans="1:5" x14ac:dyDescent="0.45">
      <c r="A16" s="20" t="s">
        <v>667</v>
      </c>
      <c r="B16" s="20" t="s">
        <v>570</v>
      </c>
      <c r="C16" s="20" t="s">
        <v>680</v>
      </c>
      <c r="D16" s="20">
        <v>6.6771982571495911</v>
      </c>
      <c r="E16" s="20">
        <v>-18.322206055486344</v>
      </c>
    </row>
    <row r="17" spans="1:5" x14ac:dyDescent="0.45">
      <c r="A17" s="20" t="s">
        <v>667</v>
      </c>
      <c r="B17" s="20" t="s">
        <v>581</v>
      </c>
      <c r="C17" s="20" t="s">
        <v>679</v>
      </c>
      <c r="D17" s="20">
        <v>3.8498506992124799</v>
      </c>
      <c r="E17" s="20">
        <v>-23.079594367457947</v>
      </c>
    </row>
    <row r="18" spans="1:5" x14ac:dyDescent="0.45">
      <c r="A18" s="20" t="s">
        <v>667</v>
      </c>
      <c r="B18" s="20" t="s">
        <v>623</v>
      </c>
      <c r="C18" s="20" t="s">
        <v>678</v>
      </c>
      <c r="D18" s="20">
        <v>11.106176400469876</v>
      </c>
      <c r="E18" s="20">
        <v>-9.8308195939328726</v>
      </c>
    </row>
    <row r="19" spans="1:5" x14ac:dyDescent="0.45">
      <c r="A19" s="20" t="s">
        <v>667</v>
      </c>
      <c r="B19" s="20" t="s">
        <v>631</v>
      </c>
      <c r="C19" s="20" t="s">
        <v>677</v>
      </c>
      <c r="D19" s="20">
        <v>17.871352310488533</v>
      </c>
      <c r="E19" s="20">
        <v>-0.85863186887209242</v>
      </c>
    </row>
    <row r="20" spans="1:5" x14ac:dyDescent="0.45">
      <c r="A20" s="20" t="s">
        <v>667</v>
      </c>
      <c r="B20" s="20" t="s">
        <v>627</v>
      </c>
      <c r="C20" s="20" t="s">
        <v>676</v>
      </c>
      <c r="D20" s="20">
        <v>15.357985265090088</v>
      </c>
      <c r="E20" s="20">
        <v>-5.316168420934984</v>
      </c>
    </row>
    <row r="22" spans="1:5" x14ac:dyDescent="0.45">
      <c r="A22" s="20" t="s">
        <v>667</v>
      </c>
      <c r="B22" s="20" t="s">
        <v>574</v>
      </c>
      <c r="C22" s="20" t="s">
        <v>675</v>
      </c>
      <c r="D22" s="20">
        <v>8.5664116401934844</v>
      </c>
      <c r="E22" s="20">
        <v>16.031199989258816</v>
      </c>
    </row>
    <row r="23" spans="1:5" x14ac:dyDescent="0.45">
      <c r="A23" s="20" t="s">
        <v>667</v>
      </c>
      <c r="B23" s="20" t="s">
        <v>562</v>
      </c>
      <c r="C23" s="20" t="s">
        <v>674</v>
      </c>
      <c r="D23" s="20">
        <v>8.790284568293</v>
      </c>
      <c r="E23" s="20">
        <v>12.464132299955139</v>
      </c>
    </row>
    <row r="24" spans="1:5" x14ac:dyDescent="0.45">
      <c r="A24" s="20" t="s">
        <v>667</v>
      </c>
      <c r="B24" s="20" t="s">
        <v>619</v>
      </c>
      <c r="C24" s="20" t="s">
        <v>673</v>
      </c>
      <c r="D24" s="20">
        <v>12.289250910528667</v>
      </c>
      <c r="E24" s="20">
        <v>15.92034570226226</v>
      </c>
    </row>
    <row r="25" spans="1:5" x14ac:dyDescent="0.45">
      <c r="A25" s="20" t="s">
        <v>667</v>
      </c>
      <c r="B25" s="20" t="s">
        <v>611</v>
      </c>
      <c r="C25" s="20" t="s">
        <v>672</v>
      </c>
      <c r="D25" s="20">
        <v>5.7992204132763101</v>
      </c>
      <c r="E25" s="20">
        <v>-20.257353257529253</v>
      </c>
    </row>
    <row r="26" spans="1:5" x14ac:dyDescent="0.45">
      <c r="A26" s="20" t="s">
        <v>667</v>
      </c>
      <c r="B26" s="20" t="s">
        <v>615</v>
      </c>
      <c r="C26" s="20" t="s">
        <v>671</v>
      </c>
      <c r="D26" s="20">
        <v>11.855211560131643</v>
      </c>
      <c r="E26" s="20">
        <v>-8.987080875575014</v>
      </c>
    </row>
    <row r="27" spans="1:5" x14ac:dyDescent="0.45">
      <c r="A27" s="20" t="s">
        <v>667</v>
      </c>
      <c r="B27" s="20" t="s">
        <v>593</v>
      </c>
      <c r="C27" s="20" t="s">
        <v>670</v>
      </c>
      <c r="D27" s="20">
        <v>11.7557124809763</v>
      </c>
      <c r="E27" s="20">
        <v>-9.3479414351188357</v>
      </c>
    </row>
    <row r="28" spans="1:5" x14ac:dyDescent="0.45">
      <c r="A28" s="20" t="s">
        <v>667</v>
      </c>
      <c r="B28" s="20" t="s">
        <v>589</v>
      </c>
      <c r="C28" s="20" t="s">
        <v>669</v>
      </c>
      <c r="D28" s="20">
        <v>7.2574403361014035</v>
      </c>
      <c r="E28" s="20">
        <v>-10.697663772578068</v>
      </c>
    </row>
    <row r="29" spans="1:5" x14ac:dyDescent="0.45">
      <c r="A29" s="20" t="s">
        <v>667</v>
      </c>
      <c r="B29" s="20" t="s">
        <v>634</v>
      </c>
      <c r="C29" s="20" t="s">
        <v>668</v>
      </c>
      <c r="D29" s="20">
        <v>17.490869862391961</v>
      </c>
      <c r="E29" s="20">
        <v>-1.9933955420850742</v>
      </c>
    </row>
    <row r="30" spans="1:5" x14ac:dyDescent="0.45">
      <c r="A30" s="20" t="s">
        <v>667</v>
      </c>
      <c r="B30" s="20" t="s">
        <v>549</v>
      </c>
      <c r="C30" s="20" t="s">
        <v>666</v>
      </c>
      <c r="D30" s="20">
        <v>22.876765170037849</v>
      </c>
      <c r="E30" s="20">
        <v>8.7706336088544514</v>
      </c>
    </row>
    <row r="32" spans="1:5" x14ac:dyDescent="0.45">
      <c r="A32" s="20" t="s">
        <v>663</v>
      </c>
      <c r="B32" s="20" t="s">
        <v>656</v>
      </c>
      <c r="C32" s="20" t="s">
        <v>665</v>
      </c>
      <c r="D32" s="20">
        <v>-7.6377241079621117</v>
      </c>
      <c r="E32" s="20">
        <v>-47.326827849669378</v>
      </c>
    </row>
    <row r="33" spans="1:5" x14ac:dyDescent="0.45">
      <c r="A33" s="20" t="s">
        <v>663</v>
      </c>
      <c r="B33" s="20" t="s">
        <v>646</v>
      </c>
      <c r="C33" s="20" t="s">
        <v>664</v>
      </c>
      <c r="D33" s="20">
        <v>-5.4218390033036155</v>
      </c>
      <c r="E33" s="20">
        <v>-33.00170208343301</v>
      </c>
    </row>
    <row r="34" spans="1:5" x14ac:dyDescent="0.45">
      <c r="A34" s="20" t="s">
        <v>663</v>
      </c>
      <c r="B34" s="20" t="s">
        <v>649</v>
      </c>
      <c r="C34" s="20" t="s">
        <v>662</v>
      </c>
      <c r="D34" s="20">
        <v>-7.830122837553307</v>
      </c>
      <c r="E34" s="20">
        <v>-47.479998878540492</v>
      </c>
    </row>
    <row r="35" spans="1:5" x14ac:dyDescent="0.45">
      <c r="A35" s="20" t="s">
        <v>661</v>
      </c>
      <c r="B35" s="20" t="s">
        <v>637</v>
      </c>
      <c r="C35" s="20" t="s">
        <v>660</v>
      </c>
      <c r="D35" s="20">
        <v>-4.7382904824736816</v>
      </c>
      <c r="E35" s="20">
        <v>-20.32952536943802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19475-D47C-46C3-B616-38326FA43756}">
  <dimension ref="A1:L53"/>
  <sheetViews>
    <sheetView zoomScale="66" zoomScaleNormal="66" workbookViewId="0"/>
  </sheetViews>
  <sheetFormatPr defaultRowHeight="14.25" x14ac:dyDescent="0.45"/>
  <cols>
    <col min="1" max="15" width="22.75" style="28" customWidth="1"/>
    <col min="16" max="16384" width="9" style="28"/>
  </cols>
  <sheetData>
    <row r="1" spans="1:12" ht="15.4" x14ac:dyDescent="0.45">
      <c r="A1" s="21" t="s">
        <v>25</v>
      </c>
      <c r="B1" s="22" t="s">
        <v>542</v>
      </c>
      <c r="C1" s="22" t="s">
        <v>541</v>
      </c>
      <c r="D1" s="22" t="s">
        <v>540</v>
      </c>
      <c r="E1" s="22" t="s">
        <v>539</v>
      </c>
      <c r="F1" s="22" t="s">
        <v>538</v>
      </c>
      <c r="G1" s="23"/>
      <c r="H1" s="24" t="s">
        <v>659</v>
      </c>
      <c r="I1" s="25"/>
      <c r="J1" s="25"/>
      <c r="K1" s="26"/>
      <c r="L1" s="27"/>
    </row>
    <row r="2" spans="1:12" ht="15.4" x14ac:dyDescent="0.45">
      <c r="A2" s="29" t="s">
        <v>658</v>
      </c>
      <c r="B2" s="30" t="s">
        <v>657</v>
      </c>
      <c r="C2" s="30" t="s">
        <v>11</v>
      </c>
      <c r="D2" s="30" t="s">
        <v>656</v>
      </c>
      <c r="E2" s="31">
        <v>-7.6377241079621117</v>
      </c>
      <c r="F2" s="31">
        <v>-47.326827849669378</v>
      </c>
      <c r="G2" s="32" t="s">
        <v>655</v>
      </c>
      <c r="H2" s="33"/>
      <c r="I2" s="33"/>
      <c r="J2" s="33"/>
      <c r="K2" s="34"/>
      <c r="L2" s="27"/>
    </row>
    <row r="3" spans="1:12" ht="15.4" x14ac:dyDescent="0.45">
      <c r="A3" s="35" t="s">
        <v>654</v>
      </c>
      <c r="B3" s="27" t="s">
        <v>653</v>
      </c>
      <c r="C3" s="27" t="s">
        <v>12</v>
      </c>
      <c r="D3" s="27" t="s">
        <v>652</v>
      </c>
      <c r="E3" s="36">
        <v>-5.3027954621713338</v>
      </c>
      <c r="F3" s="36">
        <v>-40.238124555896661</v>
      </c>
      <c r="G3" s="37"/>
      <c r="H3" s="29"/>
      <c r="I3" s="30"/>
      <c r="J3" s="30"/>
      <c r="K3" s="38"/>
      <c r="L3" s="27"/>
    </row>
    <row r="4" spans="1:12" ht="15.4" x14ac:dyDescent="0.45">
      <c r="A4" s="35" t="s">
        <v>651</v>
      </c>
      <c r="B4" s="27" t="s">
        <v>650</v>
      </c>
      <c r="C4" s="27" t="s">
        <v>13</v>
      </c>
      <c r="D4" s="27" t="s">
        <v>649</v>
      </c>
      <c r="E4" s="36">
        <v>-7.830122837553307</v>
      </c>
      <c r="F4" s="36">
        <v>-47.479998878540492</v>
      </c>
      <c r="G4" s="37"/>
      <c r="H4" s="35"/>
      <c r="I4" s="39"/>
      <c r="J4" s="39"/>
      <c r="K4" s="40"/>
      <c r="L4" s="27"/>
    </row>
    <row r="5" spans="1:12" ht="15.4" x14ac:dyDescent="0.45">
      <c r="A5" s="35" t="s">
        <v>648</v>
      </c>
      <c r="B5" s="27" t="s">
        <v>647</v>
      </c>
      <c r="C5" s="27" t="s">
        <v>14</v>
      </c>
      <c r="D5" s="27" t="s">
        <v>646</v>
      </c>
      <c r="E5" s="36">
        <v>-5.4218390033036155</v>
      </c>
      <c r="F5" s="36">
        <v>-33.00170208343301</v>
      </c>
      <c r="G5" s="37"/>
      <c r="H5" s="35"/>
      <c r="I5" s="41"/>
      <c r="J5" s="41"/>
      <c r="K5" s="40"/>
      <c r="L5" s="27"/>
    </row>
    <row r="6" spans="1:12" ht="15.4" x14ac:dyDescent="0.45">
      <c r="A6" s="35" t="s">
        <v>645</v>
      </c>
      <c r="B6" s="27" t="s">
        <v>644</v>
      </c>
      <c r="C6" s="27" t="s">
        <v>15</v>
      </c>
      <c r="D6" s="27" t="s">
        <v>643</v>
      </c>
      <c r="E6" s="36">
        <v>-5.260914472220743</v>
      </c>
      <c r="F6" s="36">
        <v>-38.848421983782941</v>
      </c>
      <c r="G6" s="37"/>
      <c r="H6" s="35"/>
      <c r="I6" s="42" t="s">
        <v>528</v>
      </c>
      <c r="J6" s="43"/>
      <c r="K6" s="40"/>
      <c r="L6" s="27"/>
    </row>
    <row r="7" spans="1:12" ht="15.4" x14ac:dyDescent="0.45">
      <c r="A7" s="35" t="s">
        <v>642</v>
      </c>
      <c r="B7" s="27" t="s">
        <v>641</v>
      </c>
      <c r="C7" s="27" t="s">
        <v>16</v>
      </c>
      <c r="D7" s="27" t="s">
        <v>640</v>
      </c>
      <c r="E7" s="36">
        <v>-4.231403591980782</v>
      </c>
      <c r="F7" s="36">
        <v>-19.273424105967322</v>
      </c>
      <c r="G7" s="37"/>
      <c r="H7" s="35"/>
      <c r="I7" s="44" t="s">
        <v>539</v>
      </c>
      <c r="J7" s="45">
        <v>-29.488876790500989</v>
      </c>
      <c r="K7" s="40"/>
      <c r="L7" s="27"/>
    </row>
    <row r="8" spans="1:12" ht="15.4" x14ac:dyDescent="0.45">
      <c r="A8" s="35" t="s">
        <v>639</v>
      </c>
      <c r="B8" s="27" t="s">
        <v>638</v>
      </c>
      <c r="C8" s="27" t="s">
        <v>17</v>
      </c>
      <c r="D8" s="27" t="s">
        <v>637</v>
      </c>
      <c r="E8" s="36">
        <v>-4.7382904824736816</v>
      </c>
      <c r="F8" s="36">
        <v>-20.32952536943802</v>
      </c>
      <c r="G8" s="37"/>
      <c r="H8" s="35"/>
      <c r="I8" s="46" t="s">
        <v>561</v>
      </c>
      <c r="J8" s="47">
        <v>0.10347819171317986</v>
      </c>
      <c r="K8" s="40"/>
      <c r="L8" s="27"/>
    </row>
    <row r="9" spans="1:12" ht="15.4" x14ac:dyDescent="0.45">
      <c r="A9" s="35" t="s">
        <v>636</v>
      </c>
      <c r="B9" s="27" t="s">
        <v>635</v>
      </c>
      <c r="C9" s="27" t="s">
        <v>21</v>
      </c>
      <c r="D9" s="27" t="s">
        <v>634</v>
      </c>
      <c r="E9" s="36">
        <v>17.490869862391961</v>
      </c>
      <c r="F9" s="36">
        <v>-1.9933955420850742</v>
      </c>
      <c r="G9" s="37"/>
      <c r="H9" s="35"/>
      <c r="I9" s="48"/>
      <c r="J9" s="49"/>
      <c r="K9" s="40"/>
      <c r="L9" s="27"/>
    </row>
    <row r="10" spans="1:12" ht="15.4" x14ac:dyDescent="0.45">
      <c r="A10" s="35" t="s">
        <v>633</v>
      </c>
      <c r="B10" s="27" t="s">
        <v>632</v>
      </c>
      <c r="C10" s="27" t="s">
        <v>22</v>
      </c>
      <c r="D10" s="27" t="s">
        <v>631</v>
      </c>
      <c r="E10" s="36">
        <v>17.871352310488533</v>
      </c>
      <c r="F10" s="36">
        <v>-0.85863186887209242</v>
      </c>
      <c r="G10" s="37"/>
      <c r="H10" s="35"/>
      <c r="I10" s="44" t="s">
        <v>538</v>
      </c>
      <c r="J10" s="45">
        <v>-234.00408418932355</v>
      </c>
      <c r="K10" s="40"/>
      <c r="L10" s="27"/>
    </row>
    <row r="11" spans="1:12" ht="15.4" x14ac:dyDescent="0.45">
      <c r="A11" s="35" t="s">
        <v>630</v>
      </c>
      <c r="B11" s="27" t="s">
        <v>629</v>
      </c>
      <c r="C11" s="27" t="s">
        <v>628</v>
      </c>
      <c r="D11" s="27" t="s">
        <v>627</v>
      </c>
      <c r="E11" s="36">
        <v>15.357985265090088</v>
      </c>
      <c r="F11" s="36">
        <v>-5.316168420934984</v>
      </c>
      <c r="G11" s="37"/>
      <c r="H11" s="35"/>
      <c r="I11" s="46" t="s">
        <v>548</v>
      </c>
      <c r="J11" s="47">
        <v>2.6289112102731194</v>
      </c>
      <c r="K11" s="40"/>
      <c r="L11" s="27"/>
    </row>
    <row r="12" spans="1:12" ht="15.4" x14ac:dyDescent="0.45">
      <c r="A12" s="35" t="s">
        <v>626</v>
      </c>
      <c r="B12" s="27" t="s">
        <v>625</v>
      </c>
      <c r="C12" s="27" t="s">
        <v>624</v>
      </c>
      <c r="D12" s="27" t="s">
        <v>623</v>
      </c>
      <c r="E12" s="36">
        <v>11.106176400469876</v>
      </c>
      <c r="F12" s="36">
        <v>-9.8308195939328726</v>
      </c>
      <c r="G12" s="37"/>
      <c r="H12" s="35"/>
      <c r="I12" s="50"/>
      <c r="J12" s="51"/>
      <c r="K12" s="40"/>
      <c r="L12" s="27"/>
    </row>
    <row r="13" spans="1:12" ht="15.4" x14ac:dyDescent="0.45">
      <c r="A13" s="35" t="s">
        <v>622</v>
      </c>
      <c r="B13" s="27" t="s">
        <v>621</v>
      </c>
      <c r="C13" s="27" t="s">
        <v>620</v>
      </c>
      <c r="D13" s="27" t="s">
        <v>619</v>
      </c>
      <c r="E13" s="36">
        <v>12.289250910528667</v>
      </c>
      <c r="F13" s="36">
        <v>15.92034570226226</v>
      </c>
      <c r="G13" s="37"/>
      <c r="H13" s="35"/>
      <c r="I13" s="52" t="s">
        <v>543</v>
      </c>
      <c r="J13" s="51">
        <v>4</v>
      </c>
      <c r="K13" s="40"/>
      <c r="L13" s="27"/>
    </row>
    <row r="14" spans="1:12" ht="15.4" x14ac:dyDescent="0.45">
      <c r="A14" s="35" t="s">
        <v>618</v>
      </c>
      <c r="B14" s="27" t="s">
        <v>617</v>
      </c>
      <c r="C14" s="27" t="s">
        <v>616</v>
      </c>
      <c r="D14" s="27" t="s">
        <v>615</v>
      </c>
      <c r="E14" s="36">
        <v>11.855211560131643</v>
      </c>
      <c r="F14" s="36">
        <v>-8.987080875575014</v>
      </c>
      <c r="G14" s="37"/>
      <c r="H14" s="35"/>
      <c r="I14" s="27"/>
      <c r="J14" s="27"/>
      <c r="K14" s="40"/>
      <c r="L14" s="27"/>
    </row>
    <row r="15" spans="1:12" ht="15.4" x14ac:dyDescent="0.45">
      <c r="A15" s="35" t="s">
        <v>614</v>
      </c>
      <c r="B15" s="27" t="s">
        <v>613</v>
      </c>
      <c r="C15" s="27" t="s">
        <v>612</v>
      </c>
      <c r="D15" s="27" t="s">
        <v>611</v>
      </c>
      <c r="E15" s="36">
        <v>5.7992204132763101</v>
      </c>
      <c r="F15" s="36">
        <v>-20.257353257529253</v>
      </c>
      <c r="G15" s="37"/>
      <c r="H15" s="35"/>
      <c r="I15" s="27"/>
      <c r="J15" s="27"/>
      <c r="K15" s="40"/>
      <c r="L15" s="27"/>
    </row>
    <row r="16" spans="1:12" ht="15.4" x14ac:dyDescent="0.45">
      <c r="A16" s="35" t="s">
        <v>610</v>
      </c>
      <c r="B16" s="27" t="s">
        <v>609</v>
      </c>
      <c r="C16" s="27" t="s">
        <v>608</v>
      </c>
      <c r="D16" s="27" t="s">
        <v>607</v>
      </c>
      <c r="E16" s="36">
        <v>10.612488367415951</v>
      </c>
      <c r="F16" s="36">
        <v>13.476359150071225</v>
      </c>
      <c r="G16" s="37"/>
      <c r="H16" s="35"/>
      <c r="I16" s="42" t="s">
        <v>513</v>
      </c>
      <c r="J16" s="43"/>
      <c r="K16" s="40"/>
      <c r="L16" s="27"/>
    </row>
    <row r="17" spans="1:12" ht="15.4" x14ac:dyDescent="0.45">
      <c r="A17" s="35" t="s">
        <v>606</v>
      </c>
      <c r="B17" s="27" t="s">
        <v>605</v>
      </c>
      <c r="C17" s="27" t="s">
        <v>604</v>
      </c>
      <c r="D17" s="27" t="s">
        <v>553</v>
      </c>
      <c r="E17" s="36">
        <v>3.134066507329667</v>
      </c>
      <c r="F17" s="36">
        <v>-14.967500911295502</v>
      </c>
      <c r="G17" s="37"/>
      <c r="H17" s="35"/>
      <c r="I17" s="44" t="s">
        <v>539</v>
      </c>
      <c r="J17" s="45">
        <v>-20.681821317404264</v>
      </c>
      <c r="K17" s="40"/>
      <c r="L17" s="27"/>
    </row>
    <row r="18" spans="1:12" ht="15.4" x14ac:dyDescent="0.45">
      <c r="A18" s="35" t="s">
        <v>603</v>
      </c>
      <c r="B18" s="27" t="s">
        <v>602</v>
      </c>
      <c r="C18" s="27" t="s">
        <v>601</v>
      </c>
      <c r="D18" s="27" t="s">
        <v>600</v>
      </c>
      <c r="E18" s="36">
        <v>6.363471568792443</v>
      </c>
      <c r="F18" s="36">
        <v>5.4803122191721512</v>
      </c>
      <c r="G18" s="37"/>
      <c r="H18" s="35"/>
      <c r="I18" s="46" t="s">
        <v>561</v>
      </c>
      <c r="J18" s="47">
        <v>0.20258523588508531</v>
      </c>
      <c r="K18" s="40"/>
      <c r="L18" s="27"/>
    </row>
    <row r="19" spans="1:12" ht="15.4" x14ac:dyDescent="0.45">
      <c r="A19" s="35" t="s">
        <v>599</v>
      </c>
      <c r="B19" s="27" t="s">
        <v>598</v>
      </c>
      <c r="C19" s="27" t="s">
        <v>597</v>
      </c>
      <c r="D19" s="27" t="s">
        <v>553</v>
      </c>
      <c r="E19" s="36">
        <v>9.6210511144037962</v>
      </c>
      <c r="F19" s="36">
        <v>8.3617448453425673</v>
      </c>
      <c r="G19" s="37"/>
      <c r="H19" s="35"/>
      <c r="I19" s="48"/>
      <c r="J19" s="49"/>
      <c r="K19" s="40"/>
      <c r="L19" s="27"/>
    </row>
    <row r="20" spans="1:12" ht="15.4" x14ac:dyDescent="0.45">
      <c r="A20" s="35" t="s">
        <v>596</v>
      </c>
      <c r="B20" s="27" t="s">
        <v>595</v>
      </c>
      <c r="C20" s="27" t="s">
        <v>594</v>
      </c>
      <c r="D20" s="27" t="s">
        <v>593</v>
      </c>
      <c r="E20" s="36">
        <v>11.7557124809763</v>
      </c>
      <c r="F20" s="36">
        <v>-9.3479414351188357</v>
      </c>
      <c r="G20" s="37"/>
      <c r="H20" s="35"/>
      <c r="I20" s="44" t="s">
        <v>538</v>
      </c>
      <c r="J20" s="45">
        <v>-159.7597778038344</v>
      </c>
      <c r="K20" s="40"/>
      <c r="L20" s="27"/>
    </row>
    <row r="21" spans="1:12" ht="15.4" x14ac:dyDescent="0.45">
      <c r="A21" s="35" t="s">
        <v>592</v>
      </c>
      <c r="B21" s="27" t="s">
        <v>591</v>
      </c>
      <c r="C21" s="27" t="s">
        <v>590</v>
      </c>
      <c r="D21" s="27" t="s">
        <v>589</v>
      </c>
      <c r="E21" s="36">
        <v>7.2574403361014035</v>
      </c>
      <c r="F21" s="36">
        <v>-10.697663772578068</v>
      </c>
      <c r="G21" s="37"/>
      <c r="H21" s="35"/>
      <c r="I21" s="46" t="s">
        <v>548</v>
      </c>
      <c r="J21" s="47">
        <v>1.2271256437014431</v>
      </c>
      <c r="K21" s="40"/>
      <c r="L21" s="27"/>
    </row>
    <row r="22" spans="1:12" ht="15.4" x14ac:dyDescent="0.45">
      <c r="A22" s="35" t="s">
        <v>588</v>
      </c>
      <c r="B22" s="27" t="s">
        <v>587</v>
      </c>
      <c r="C22" s="27" t="s">
        <v>586</v>
      </c>
      <c r="D22" s="27" t="s">
        <v>585</v>
      </c>
      <c r="E22" s="36">
        <v>4.7039690700230006</v>
      </c>
      <c r="F22" s="36">
        <v>-0.76984459450951093</v>
      </c>
      <c r="G22" s="37"/>
      <c r="H22" s="35"/>
      <c r="I22" s="50"/>
      <c r="J22" s="51"/>
      <c r="K22" s="40"/>
      <c r="L22" s="27"/>
    </row>
    <row r="23" spans="1:12" ht="15.4" x14ac:dyDescent="0.45">
      <c r="A23" s="35" t="s">
        <v>584</v>
      </c>
      <c r="B23" s="27" t="s">
        <v>583</v>
      </c>
      <c r="C23" s="27" t="s">
        <v>582</v>
      </c>
      <c r="D23" s="27" t="s">
        <v>581</v>
      </c>
      <c r="E23" s="36">
        <v>3.8498506992124799</v>
      </c>
      <c r="F23" s="36">
        <v>-23.079594367457947</v>
      </c>
      <c r="G23" s="37"/>
      <c r="H23" s="35"/>
      <c r="I23" s="52" t="s">
        <v>543</v>
      </c>
      <c r="J23" s="51">
        <v>7</v>
      </c>
      <c r="K23" s="40"/>
      <c r="L23" s="27"/>
    </row>
    <row r="24" spans="1:12" ht="15.4" x14ac:dyDescent="0.45">
      <c r="A24" s="35" t="s">
        <v>580</v>
      </c>
      <c r="B24" s="27" t="s">
        <v>579</v>
      </c>
      <c r="C24" s="27" t="s">
        <v>578</v>
      </c>
      <c r="D24" s="27" t="s">
        <v>570</v>
      </c>
      <c r="E24" s="36">
        <v>5.715204609193612</v>
      </c>
      <c r="F24" s="36">
        <v>-20.584983492165449</v>
      </c>
      <c r="G24" s="37"/>
      <c r="H24" s="35"/>
      <c r="I24" s="27"/>
      <c r="J24" s="27"/>
      <c r="K24" s="40"/>
      <c r="L24" s="27"/>
    </row>
    <row r="25" spans="1:12" ht="15.4" x14ac:dyDescent="0.45">
      <c r="A25" s="35" t="s">
        <v>577</v>
      </c>
      <c r="B25" s="27" t="s">
        <v>576</v>
      </c>
      <c r="C25" s="27" t="s">
        <v>575</v>
      </c>
      <c r="D25" s="27" t="s">
        <v>574</v>
      </c>
      <c r="E25" s="36">
        <v>8.5664116401934844</v>
      </c>
      <c r="F25" s="36">
        <v>16.031199989258816</v>
      </c>
      <c r="G25" s="37"/>
      <c r="H25" s="35"/>
      <c r="I25" s="27"/>
      <c r="J25" s="27"/>
      <c r="K25" s="40"/>
      <c r="L25" s="27"/>
    </row>
    <row r="26" spans="1:12" ht="15.4" x14ac:dyDescent="0.45">
      <c r="A26" s="35" t="s">
        <v>573</v>
      </c>
      <c r="B26" s="27" t="s">
        <v>572</v>
      </c>
      <c r="C26" s="27" t="s">
        <v>571</v>
      </c>
      <c r="D26" s="27" t="s">
        <v>570</v>
      </c>
      <c r="E26" s="36">
        <v>6.6771982571495911</v>
      </c>
      <c r="F26" s="36">
        <v>-18.322206055486344</v>
      </c>
      <c r="G26" s="37"/>
      <c r="H26" s="35"/>
      <c r="I26" s="42" t="s">
        <v>498</v>
      </c>
      <c r="J26" s="43"/>
      <c r="K26" s="40"/>
      <c r="L26" s="27"/>
    </row>
    <row r="27" spans="1:12" ht="15.4" x14ac:dyDescent="0.45">
      <c r="A27" s="35" t="s">
        <v>569</v>
      </c>
      <c r="B27" s="27" t="s">
        <v>568</v>
      </c>
      <c r="C27" s="27" t="s">
        <v>567</v>
      </c>
      <c r="D27" s="27" t="s">
        <v>566</v>
      </c>
      <c r="E27" s="36">
        <v>4.9118510746868376</v>
      </c>
      <c r="F27" s="36">
        <v>-1.9445885023769893</v>
      </c>
      <c r="G27" s="37"/>
      <c r="H27" s="35"/>
      <c r="I27" s="44" t="s">
        <v>539</v>
      </c>
      <c r="J27" s="45">
        <v>0.3183223405476977</v>
      </c>
      <c r="K27" s="40"/>
      <c r="L27" s="27"/>
    </row>
    <row r="28" spans="1:12" ht="15.4" x14ac:dyDescent="0.45">
      <c r="A28" s="35" t="s">
        <v>565</v>
      </c>
      <c r="B28" s="27" t="s">
        <v>564</v>
      </c>
      <c r="C28" s="27" t="s">
        <v>563</v>
      </c>
      <c r="D28" s="27" t="s">
        <v>562</v>
      </c>
      <c r="E28" s="36">
        <v>8.790284568293</v>
      </c>
      <c r="F28" s="36">
        <v>12.464132299955139</v>
      </c>
      <c r="G28" s="37"/>
      <c r="H28" s="35"/>
      <c r="I28" s="46" t="s">
        <v>561</v>
      </c>
      <c r="J28" s="47">
        <v>0.39642206480651354</v>
      </c>
      <c r="K28" s="40"/>
      <c r="L28" s="27"/>
    </row>
    <row r="29" spans="1:12" ht="15.4" x14ac:dyDescent="0.45">
      <c r="A29" s="35" t="s">
        <v>560</v>
      </c>
      <c r="B29" s="27" t="s">
        <v>559</v>
      </c>
      <c r="C29" s="27" t="s">
        <v>558</v>
      </c>
      <c r="D29" s="27" t="s">
        <v>557</v>
      </c>
      <c r="E29" s="36">
        <v>3.3465173472608418</v>
      </c>
      <c r="F29" s="36">
        <v>-4.9934708126522729</v>
      </c>
      <c r="G29" s="37"/>
      <c r="H29" s="35"/>
      <c r="I29" s="48"/>
      <c r="J29" s="49"/>
      <c r="K29" s="40"/>
      <c r="L29" s="27"/>
    </row>
    <row r="30" spans="1:12" ht="15.4" x14ac:dyDescent="0.45">
      <c r="A30" s="35" t="s">
        <v>556</v>
      </c>
      <c r="B30" s="27" t="s">
        <v>555</v>
      </c>
      <c r="C30" s="27" t="s">
        <v>554</v>
      </c>
      <c r="D30" s="27" t="s">
        <v>553</v>
      </c>
      <c r="E30" s="36">
        <v>5.6624091794377165</v>
      </c>
      <c r="F30" s="36">
        <v>-0.22569802414702922</v>
      </c>
      <c r="G30" s="37"/>
      <c r="H30" s="35"/>
      <c r="I30" s="44" t="s">
        <v>538</v>
      </c>
      <c r="J30" s="45">
        <v>1.9906830548764383</v>
      </c>
      <c r="K30" s="40"/>
      <c r="L30" s="27"/>
    </row>
    <row r="31" spans="1:12" ht="15.4" x14ac:dyDescent="0.45">
      <c r="A31" s="35" t="s">
        <v>552</v>
      </c>
      <c r="B31" s="27" t="s">
        <v>551</v>
      </c>
      <c r="C31" s="27" t="s">
        <v>550</v>
      </c>
      <c r="D31" s="27" t="s">
        <v>549</v>
      </c>
      <c r="E31" s="36">
        <v>22.876765170037849</v>
      </c>
      <c r="F31" s="36">
        <v>8.7706336088544514</v>
      </c>
      <c r="G31" s="37"/>
      <c r="H31" s="35"/>
      <c r="I31" s="46" t="s">
        <v>548</v>
      </c>
      <c r="J31" s="47">
        <v>2.8894712253147623</v>
      </c>
      <c r="K31" s="40"/>
      <c r="L31" s="27"/>
    </row>
    <row r="32" spans="1:12" ht="15.4" x14ac:dyDescent="0.45">
      <c r="A32" s="35" t="s">
        <v>547</v>
      </c>
      <c r="B32" s="27" t="s">
        <v>546</v>
      </c>
      <c r="C32" s="27" t="s">
        <v>545</v>
      </c>
      <c r="D32" s="27" t="s">
        <v>544</v>
      </c>
      <c r="E32" s="36">
        <v>2.3835084025787885</v>
      </c>
      <c r="F32" s="36">
        <v>-16.100706913028443</v>
      </c>
      <c r="G32" s="37"/>
      <c r="H32" s="35"/>
      <c r="I32" s="50"/>
      <c r="J32" s="51"/>
      <c r="K32" s="40"/>
      <c r="L32" s="27"/>
    </row>
    <row r="33" spans="1:12" ht="15.4" x14ac:dyDescent="0.45">
      <c r="A33" s="53"/>
      <c r="B33" s="54"/>
      <c r="C33" s="54"/>
      <c r="D33" s="54"/>
      <c r="E33" s="55"/>
      <c r="F33" s="55"/>
      <c r="G33" s="56"/>
      <c r="H33" s="35"/>
      <c r="I33" s="52" t="s">
        <v>543</v>
      </c>
      <c r="J33" s="51">
        <v>7</v>
      </c>
      <c r="K33" s="40"/>
      <c r="L33" s="27"/>
    </row>
    <row r="34" spans="1:12" ht="15.4" x14ac:dyDescent="0.45">
      <c r="A34" s="54"/>
      <c r="B34" s="54"/>
      <c r="C34" s="54"/>
      <c r="D34" s="54"/>
      <c r="E34" s="55"/>
      <c r="F34" s="55"/>
      <c r="G34" s="55"/>
      <c r="H34" s="27"/>
      <c r="I34" s="27"/>
      <c r="J34" s="27"/>
      <c r="K34" s="40"/>
      <c r="L34" s="57"/>
    </row>
    <row r="35" spans="1:12" ht="15.4" x14ac:dyDescent="0.45">
      <c r="A35" s="21" t="s">
        <v>25</v>
      </c>
      <c r="B35" s="22" t="s">
        <v>542</v>
      </c>
      <c r="C35" s="22" t="s">
        <v>541</v>
      </c>
      <c r="D35" s="22" t="s">
        <v>540</v>
      </c>
      <c r="E35" s="22" t="s">
        <v>539</v>
      </c>
      <c r="F35" s="22" t="s">
        <v>538</v>
      </c>
      <c r="G35" s="23"/>
      <c r="H35" s="35"/>
      <c r="I35" s="27"/>
      <c r="J35" s="27"/>
      <c r="K35" s="40"/>
      <c r="L35" s="57"/>
    </row>
    <row r="36" spans="1:12" ht="15.4" x14ac:dyDescent="0.45">
      <c r="A36" s="35" t="s">
        <v>537</v>
      </c>
      <c r="B36" s="27" t="s">
        <v>536</v>
      </c>
      <c r="C36" s="27" t="s">
        <v>8</v>
      </c>
      <c r="D36" s="27" t="s">
        <v>528</v>
      </c>
      <c r="E36" s="36">
        <v>-29.413300640453784</v>
      </c>
      <c r="F36" s="36">
        <v>-232.998931763846</v>
      </c>
      <c r="G36" s="32" t="s">
        <v>535</v>
      </c>
      <c r="H36" s="35"/>
      <c r="I36" s="27"/>
      <c r="J36" s="27"/>
      <c r="K36" s="40"/>
      <c r="L36" s="57"/>
    </row>
    <row r="37" spans="1:12" ht="15.4" x14ac:dyDescent="0.45">
      <c r="A37" s="35" t="s">
        <v>534</v>
      </c>
      <c r="B37" s="27" t="s">
        <v>533</v>
      </c>
      <c r="C37" s="27" t="s">
        <v>8</v>
      </c>
      <c r="D37" s="27" t="s">
        <v>528</v>
      </c>
      <c r="E37" s="36">
        <v>-29.619913524210027</v>
      </c>
      <c r="F37" s="36">
        <v>-237.27655725996365</v>
      </c>
      <c r="G37" s="37"/>
      <c r="H37" s="35"/>
      <c r="I37" s="27"/>
      <c r="J37" s="27"/>
      <c r="K37" s="40"/>
      <c r="L37" s="57"/>
    </row>
    <row r="38" spans="1:12" ht="15.4" x14ac:dyDescent="0.45">
      <c r="A38" s="35" t="s">
        <v>532</v>
      </c>
      <c r="B38" s="27" t="s">
        <v>531</v>
      </c>
      <c r="C38" s="27" t="s">
        <v>8</v>
      </c>
      <c r="D38" s="27" t="s">
        <v>528</v>
      </c>
      <c r="E38" s="36">
        <v>-29.399086486288738</v>
      </c>
      <c r="F38" s="36">
        <v>-231.07546709790341</v>
      </c>
      <c r="G38" s="37"/>
      <c r="H38" s="35"/>
      <c r="I38" s="27"/>
      <c r="J38" s="27"/>
      <c r="K38" s="40"/>
      <c r="L38" s="57"/>
    </row>
    <row r="39" spans="1:12" ht="15.4" x14ac:dyDescent="0.45">
      <c r="A39" s="35" t="s">
        <v>530</v>
      </c>
      <c r="B39" s="27" t="s">
        <v>529</v>
      </c>
      <c r="C39" s="27" t="s">
        <v>8</v>
      </c>
      <c r="D39" s="27" t="s">
        <v>528</v>
      </c>
      <c r="E39" s="36">
        <v>-29.523206511051399</v>
      </c>
      <c r="F39" s="36">
        <v>-234.66538063558107</v>
      </c>
      <c r="G39" s="37"/>
      <c r="H39" s="35"/>
      <c r="I39" s="27"/>
      <c r="J39" s="27"/>
      <c r="K39" s="40"/>
      <c r="L39" s="57"/>
    </row>
    <row r="40" spans="1:12" ht="15.4" x14ac:dyDescent="0.45">
      <c r="A40" s="35" t="s">
        <v>527</v>
      </c>
      <c r="B40" s="27" t="s">
        <v>526</v>
      </c>
      <c r="C40" s="27" t="s">
        <v>9</v>
      </c>
      <c r="D40" s="27" t="s">
        <v>513</v>
      </c>
      <c r="E40" s="36">
        <v>-20.925673834649039</v>
      </c>
      <c r="F40" s="36">
        <v>-160.81513731898127</v>
      </c>
      <c r="G40" s="37"/>
      <c r="H40" s="35"/>
      <c r="I40" s="27"/>
      <c r="J40" s="27"/>
      <c r="K40" s="40"/>
      <c r="L40" s="57"/>
    </row>
    <row r="41" spans="1:12" ht="15.4" x14ac:dyDescent="0.45">
      <c r="A41" s="35" t="s">
        <v>525</v>
      </c>
      <c r="B41" s="27" t="s">
        <v>524</v>
      </c>
      <c r="C41" s="27" t="s">
        <v>9</v>
      </c>
      <c r="D41" s="27" t="s">
        <v>513</v>
      </c>
      <c r="E41" s="36">
        <v>-20.94217240644776</v>
      </c>
      <c r="F41" s="36">
        <v>-161.85721953913156</v>
      </c>
      <c r="G41" s="37"/>
      <c r="H41" s="35"/>
      <c r="I41" s="27"/>
      <c r="J41" s="27"/>
      <c r="K41" s="40"/>
      <c r="L41" s="57"/>
    </row>
    <row r="42" spans="1:12" ht="15.4" x14ac:dyDescent="0.45">
      <c r="A42" s="35" t="s">
        <v>523</v>
      </c>
      <c r="B42" s="27" t="s">
        <v>522</v>
      </c>
      <c r="C42" s="27" t="s">
        <v>10</v>
      </c>
      <c r="D42" s="27" t="s">
        <v>513</v>
      </c>
      <c r="E42" s="36">
        <v>-20.559151716536</v>
      </c>
      <c r="F42" s="36">
        <v>-159.66817188584128</v>
      </c>
      <c r="G42" s="37"/>
      <c r="H42" s="35"/>
      <c r="I42" s="27"/>
      <c r="J42" s="27"/>
      <c r="K42" s="40"/>
      <c r="L42" s="57"/>
    </row>
    <row r="43" spans="1:12" ht="15.4" x14ac:dyDescent="0.45">
      <c r="A43" s="35" t="s">
        <v>521</v>
      </c>
      <c r="B43" s="27" t="s">
        <v>520</v>
      </c>
      <c r="C43" s="27" t="s">
        <v>10</v>
      </c>
      <c r="D43" s="27" t="s">
        <v>513</v>
      </c>
      <c r="E43" s="36">
        <v>-20.674134070763984</v>
      </c>
      <c r="F43" s="36">
        <v>-159.38805063134646</v>
      </c>
      <c r="G43" s="37"/>
      <c r="H43" s="35"/>
      <c r="I43" s="27"/>
      <c r="J43" s="27"/>
      <c r="K43" s="40"/>
      <c r="L43" s="57"/>
    </row>
    <row r="44" spans="1:12" ht="15.4" x14ac:dyDescent="0.45">
      <c r="A44" s="35" t="s">
        <v>519</v>
      </c>
      <c r="B44" s="27" t="s">
        <v>518</v>
      </c>
      <c r="C44" s="27" t="s">
        <v>10</v>
      </c>
      <c r="D44" s="27" t="s">
        <v>513</v>
      </c>
      <c r="E44" s="36">
        <v>-20.705100620909263</v>
      </c>
      <c r="F44" s="36">
        <v>-159.12298686782543</v>
      </c>
      <c r="G44" s="37"/>
      <c r="H44" s="35"/>
      <c r="I44" s="27"/>
      <c r="J44" s="27"/>
      <c r="K44" s="40"/>
      <c r="L44" s="57"/>
    </row>
    <row r="45" spans="1:12" ht="15.4" x14ac:dyDescent="0.45">
      <c r="A45" s="35" t="s">
        <v>517</v>
      </c>
      <c r="B45" s="27" t="s">
        <v>516</v>
      </c>
      <c r="C45" s="27" t="s">
        <v>10</v>
      </c>
      <c r="D45" s="27" t="s">
        <v>513</v>
      </c>
      <c r="E45" s="36">
        <v>-20.372590943119732</v>
      </c>
      <c r="F45" s="36">
        <v>-158.07649124514833</v>
      </c>
      <c r="G45" s="37"/>
      <c r="H45" s="35"/>
      <c r="I45" s="27"/>
      <c r="J45" s="27"/>
      <c r="K45" s="40"/>
      <c r="L45" s="57"/>
    </row>
    <row r="46" spans="1:12" ht="15.4" x14ac:dyDescent="0.45">
      <c r="A46" s="35" t="s">
        <v>515</v>
      </c>
      <c r="B46" s="27" t="s">
        <v>514</v>
      </c>
      <c r="C46" s="27" t="s">
        <v>10</v>
      </c>
      <c r="D46" s="27" t="s">
        <v>513</v>
      </c>
      <c r="E46" s="36">
        <v>-20.593925629404062</v>
      </c>
      <c r="F46" s="36">
        <v>-159.3903871385665</v>
      </c>
      <c r="G46" s="37"/>
      <c r="H46" s="35"/>
      <c r="I46" s="27"/>
      <c r="J46" s="27"/>
      <c r="K46" s="40"/>
      <c r="L46" s="57"/>
    </row>
    <row r="47" spans="1:12" ht="15.4" x14ac:dyDescent="0.45">
      <c r="A47" s="35" t="s">
        <v>512</v>
      </c>
      <c r="B47" s="27" t="s">
        <v>511</v>
      </c>
      <c r="C47" s="27" t="s">
        <v>10</v>
      </c>
      <c r="D47" s="27" t="s">
        <v>498</v>
      </c>
      <c r="E47" s="36">
        <v>-0.20600589727527469</v>
      </c>
      <c r="F47" s="36">
        <v>-1.2322134121696173</v>
      </c>
      <c r="G47" s="37"/>
      <c r="H47" s="35"/>
      <c r="I47" s="27"/>
      <c r="J47" s="27"/>
      <c r="K47" s="40"/>
      <c r="L47" s="57"/>
    </row>
    <row r="48" spans="1:12" ht="15.4" x14ac:dyDescent="0.45">
      <c r="A48" s="35" t="s">
        <v>510</v>
      </c>
      <c r="B48" s="27" t="s">
        <v>509</v>
      </c>
      <c r="C48" s="27" t="s">
        <v>10</v>
      </c>
      <c r="D48" s="27" t="s">
        <v>498</v>
      </c>
      <c r="E48" s="36">
        <v>0.6968467163868407</v>
      </c>
      <c r="F48" s="36">
        <v>4.8232344665063858</v>
      </c>
      <c r="G48" s="37"/>
      <c r="H48" s="35"/>
      <c r="I48" s="27"/>
      <c r="J48" s="27"/>
      <c r="K48" s="40"/>
      <c r="L48" s="57"/>
    </row>
    <row r="49" spans="1:12" ht="15.4" x14ac:dyDescent="0.45">
      <c r="A49" s="35" t="s">
        <v>508</v>
      </c>
      <c r="B49" s="27" t="s">
        <v>507</v>
      </c>
      <c r="C49" s="27" t="s">
        <v>10</v>
      </c>
      <c r="D49" s="27" t="s">
        <v>498</v>
      </c>
      <c r="E49" s="36">
        <v>0.62476064883552196</v>
      </c>
      <c r="F49" s="36">
        <v>4.3398370838656692</v>
      </c>
      <c r="G49" s="37"/>
      <c r="H49" s="35"/>
      <c r="I49" s="27"/>
      <c r="J49" s="27"/>
      <c r="K49" s="40"/>
      <c r="L49" s="57"/>
    </row>
    <row r="50" spans="1:12" ht="15.4" x14ac:dyDescent="0.45">
      <c r="A50" s="35" t="s">
        <v>506</v>
      </c>
      <c r="B50" s="27" t="s">
        <v>505</v>
      </c>
      <c r="C50" s="27" t="s">
        <v>10</v>
      </c>
      <c r="D50" s="27" t="s">
        <v>498</v>
      </c>
      <c r="E50" s="36">
        <v>0.35900673078541379</v>
      </c>
      <c r="F50" s="36">
        <v>2.8608280135626813</v>
      </c>
      <c r="G50" s="37"/>
      <c r="H50" s="35"/>
      <c r="I50" s="27"/>
      <c r="J50" s="27"/>
      <c r="K50" s="40"/>
      <c r="L50" s="57"/>
    </row>
    <row r="51" spans="1:12" ht="15.4" x14ac:dyDescent="0.45">
      <c r="A51" s="35" t="s">
        <v>504</v>
      </c>
      <c r="B51" s="27" t="s">
        <v>503</v>
      </c>
      <c r="C51" s="27" t="s">
        <v>10</v>
      </c>
      <c r="D51" s="27" t="s">
        <v>498</v>
      </c>
      <c r="E51" s="36">
        <v>0.13411850595982083</v>
      </c>
      <c r="F51" s="36">
        <v>0.33402526101590624</v>
      </c>
      <c r="G51" s="37"/>
      <c r="H51" s="35"/>
      <c r="I51" s="27"/>
      <c r="J51" s="27"/>
      <c r="K51" s="40"/>
      <c r="L51" s="57"/>
    </row>
    <row r="52" spans="1:12" ht="15.4" x14ac:dyDescent="0.45">
      <c r="A52" s="35" t="s">
        <v>502</v>
      </c>
      <c r="B52" s="27" t="s">
        <v>501</v>
      </c>
      <c r="C52" s="27" t="s">
        <v>10</v>
      </c>
      <c r="D52" s="27" t="s">
        <v>498</v>
      </c>
      <c r="E52" s="36">
        <v>-0.13468130226851213</v>
      </c>
      <c r="F52" s="36">
        <v>-1.9103197298159929</v>
      </c>
      <c r="G52" s="37"/>
      <c r="H52" s="35"/>
      <c r="I52" s="27"/>
      <c r="J52" s="27"/>
      <c r="K52" s="40"/>
      <c r="L52" s="57"/>
    </row>
    <row r="53" spans="1:12" ht="15.4" x14ac:dyDescent="0.45">
      <c r="A53" s="53" t="s">
        <v>500</v>
      </c>
      <c r="B53" s="54" t="s">
        <v>499</v>
      </c>
      <c r="C53" s="54" t="s">
        <v>10</v>
      </c>
      <c r="D53" s="54" t="s">
        <v>498</v>
      </c>
      <c r="E53" s="58">
        <v>0.75421098141007326</v>
      </c>
      <c r="F53" s="58">
        <v>4.7193897011700345</v>
      </c>
      <c r="G53" s="56"/>
      <c r="H53" s="53"/>
      <c r="I53" s="54"/>
      <c r="J53" s="54"/>
      <c r="K53" s="59"/>
      <c r="L53" s="57"/>
    </row>
  </sheetData>
  <mergeCells count="6">
    <mergeCell ref="G36:G53"/>
    <mergeCell ref="G2:G33"/>
    <mergeCell ref="H1:K2"/>
    <mergeCell ref="I6:J6"/>
    <mergeCell ref="I16:J16"/>
    <mergeCell ref="I26:J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72"/>
  <sheetViews>
    <sheetView workbookViewId="0"/>
  </sheetViews>
  <sheetFormatPr defaultColWidth="11" defaultRowHeight="15.75" x14ac:dyDescent="0.5"/>
  <cols>
    <col min="4" max="4" width="10.8125" style="2"/>
  </cols>
  <sheetData>
    <row r="1" spans="1:17" x14ac:dyDescent="0.5">
      <c r="A1" t="s">
        <v>24</v>
      </c>
      <c r="B1" t="s">
        <v>25</v>
      </c>
      <c r="C1" t="s">
        <v>26</v>
      </c>
      <c r="D1" s="2" t="s">
        <v>225</v>
      </c>
      <c r="E1" t="s">
        <v>28</v>
      </c>
      <c r="F1" t="s">
        <v>29</v>
      </c>
      <c r="G1" t="s">
        <v>30</v>
      </c>
      <c r="H1" t="s">
        <v>31</v>
      </c>
      <c r="I1" t="s">
        <v>32</v>
      </c>
      <c r="J1" t="s">
        <v>33</v>
      </c>
      <c r="K1" t="s">
        <v>34</v>
      </c>
      <c r="L1" t="s">
        <v>227</v>
      </c>
      <c r="M1" t="s">
        <v>226</v>
      </c>
      <c r="N1" t="s">
        <v>228</v>
      </c>
      <c r="O1" t="s">
        <v>229</v>
      </c>
      <c r="P1" t="s">
        <v>230</v>
      </c>
      <c r="Q1" t="s">
        <v>231</v>
      </c>
    </row>
    <row r="2" spans="1:17" x14ac:dyDescent="0.5">
      <c r="A2" s="3">
        <v>1</v>
      </c>
      <c r="B2" s="3" t="s">
        <v>35</v>
      </c>
      <c r="C2" s="3" t="s">
        <v>36</v>
      </c>
      <c r="D2" s="4">
        <v>1</v>
      </c>
      <c r="E2" s="3">
        <v>1</v>
      </c>
      <c r="F2" s="3">
        <v>-17.971</v>
      </c>
      <c r="G2" s="3">
        <v>-136.51499999999999</v>
      </c>
      <c r="H2" s="3">
        <v>19520</v>
      </c>
      <c r="I2" s="3">
        <v>-1</v>
      </c>
      <c r="J2" s="3">
        <v>1</v>
      </c>
    </row>
    <row r="3" spans="1:17" x14ac:dyDescent="0.5">
      <c r="A3" s="3">
        <v>2</v>
      </c>
      <c r="B3" s="3" t="s">
        <v>35</v>
      </c>
      <c r="C3" s="3" t="s">
        <v>37</v>
      </c>
      <c r="D3" s="4">
        <v>1</v>
      </c>
      <c r="E3" s="3">
        <v>2</v>
      </c>
      <c r="F3" s="3">
        <v>-19.524999999999999</v>
      </c>
      <c r="G3" s="3">
        <v>-150.13</v>
      </c>
      <c r="H3" s="3">
        <v>16781</v>
      </c>
      <c r="I3" s="3">
        <v>-1</v>
      </c>
      <c r="J3" s="3">
        <v>1</v>
      </c>
    </row>
    <row r="4" spans="1:17" x14ac:dyDescent="0.5">
      <c r="A4" s="3">
        <v>3</v>
      </c>
      <c r="B4" s="3" t="s">
        <v>35</v>
      </c>
      <c r="C4" s="3" t="s">
        <v>38</v>
      </c>
      <c r="D4" s="4">
        <v>1</v>
      </c>
      <c r="E4" s="3">
        <v>3</v>
      </c>
      <c r="F4" s="3">
        <v>-19.82</v>
      </c>
      <c r="G4" s="3">
        <v>-153.62700000000001</v>
      </c>
      <c r="H4" s="3">
        <v>16532</v>
      </c>
      <c r="I4" s="3">
        <v>-1</v>
      </c>
      <c r="J4" s="3">
        <v>1</v>
      </c>
    </row>
    <row r="5" spans="1:17" x14ac:dyDescent="0.5">
      <c r="A5" s="3">
        <v>4</v>
      </c>
      <c r="B5" s="3" t="s">
        <v>35</v>
      </c>
      <c r="C5" s="3" t="s">
        <v>39</v>
      </c>
      <c r="D5" s="4">
        <v>1</v>
      </c>
      <c r="E5" s="3">
        <v>4</v>
      </c>
      <c r="F5" s="3">
        <v>-19.908000000000001</v>
      </c>
      <c r="G5" s="3">
        <v>-154.738</v>
      </c>
      <c r="H5" s="3">
        <v>16624</v>
      </c>
      <c r="I5" s="3">
        <v>0</v>
      </c>
      <c r="J5" s="3">
        <v>1</v>
      </c>
    </row>
    <row r="6" spans="1:17" x14ac:dyDescent="0.5">
      <c r="A6" s="3">
        <v>5</v>
      </c>
      <c r="B6" s="3" t="s">
        <v>35</v>
      </c>
      <c r="C6" s="3" t="s">
        <v>40</v>
      </c>
      <c r="D6" s="4">
        <v>1</v>
      </c>
      <c r="E6" s="3">
        <v>5</v>
      </c>
      <c r="F6" s="3">
        <v>-19.925999999999998</v>
      </c>
      <c r="G6" s="3">
        <v>-155.21899999999999</v>
      </c>
      <c r="H6" s="3">
        <v>16586</v>
      </c>
      <c r="I6" s="3">
        <v>0</v>
      </c>
      <c r="J6" s="3">
        <v>1</v>
      </c>
    </row>
    <row r="7" spans="1:17" x14ac:dyDescent="0.5">
      <c r="A7" s="3">
        <v>6</v>
      </c>
      <c r="B7" s="3" t="s">
        <v>35</v>
      </c>
      <c r="C7" s="3" t="s">
        <v>41</v>
      </c>
      <c r="D7" s="4">
        <v>1</v>
      </c>
      <c r="E7" s="3">
        <v>6</v>
      </c>
      <c r="F7" s="3">
        <v>-19.989000000000001</v>
      </c>
      <c r="G7" s="3">
        <v>-155.73599999999999</v>
      </c>
      <c r="H7" s="3">
        <v>16453</v>
      </c>
      <c r="I7" s="3">
        <v>0</v>
      </c>
      <c r="J7" s="3">
        <v>1</v>
      </c>
    </row>
    <row r="8" spans="1:17" x14ac:dyDescent="0.5">
      <c r="A8" s="3">
        <v>7</v>
      </c>
      <c r="B8" s="3" t="s">
        <v>35</v>
      </c>
      <c r="C8" s="3" t="s">
        <v>42</v>
      </c>
      <c r="D8" s="4">
        <v>1</v>
      </c>
      <c r="E8" s="3">
        <v>7</v>
      </c>
      <c r="F8" s="3">
        <v>-19.977</v>
      </c>
      <c r="G8" s="3">
        <v>-155.95400000000001</v>
      </c>
      <c r="H8" s="3">
        <v>16341</v>
      </c>
      <c r="I8" s="3">
        <v>0</v>
      </c>
      <c r="J8" s="3">
        <v>1</v>
      </c>
    </row>
    <row r="9" spans="1:17" x14ac:dyDescent="0.5">
      <c r="A9" s="3">
        <v>8</v>
      </c>
      <c r="B9" s="3" t="s">
        <v>35</v>
      </c>
      <c r="C9" s="3" t="s">
        <v>43</v>
      </c>
      <c r="D9" s="4">
        <v>1</v>
      </c>
      <c r="E9" s="3">
        <v>8</v>
      </c>
      <c r="F9" s="3">
        <v>-19.928000000000001</v>
      </c>
      <c r="G9" s="3">
        <v>-156.041</v>
      </c>
      <c r="H9" s="3">
        <v>16337</v>
      </c>
      <c r="I9" s="3">
        <v>0</v>
      </c>
      <c r="J9" s="3">
        <v>1</v>
      </c>
    </row>
    <row r="10" spans="1:17" x14ac:dyDescent="0.5">
      <c r="A10" s="3">
        <v>9</v>
      </c>
      <c r="B10" s="3" t="s">
        <v>35</v>
      </c>
      <c r="C10" s="3" t="s">
        <v>44</v>
      </c>
      <c r="D10" s="4">
        <v>1</v>
      </c>
      <c r="E10" s="3">
        <v>9</v>
      </c>
      <c r="F10" s="3">
        <v>-19.963999999999999</v>
      </c>
      <c r="G10" s="3">
        <v>-156.25800000000001</v>
      </c>
      <c r="H10" s="3">
        <v>16372</v>
      </c>
      <c r="I10" s="3">
        <v>0</v>
      </c>
      <c r="J10" s="3">
        <v>1</v>
      </c>
      <c r="K10" t="s">
        <v>232</v>
      </c>
      <c r="L10">
        <f>AVERAGE(F6:F10)</f>
        <v>-19.956799999999998</v>
      </c>
      <c r="M10">
        <f>AVERAGE(G6:G10)</f>
        <v>-155.84160000000003</v>
      </c>
      <c r="N10">
        <f>STDEV(F6:F10)</f>
        <v>2.8612934138253346E-2</v>
      </c>
      <c r="O10">
        <f>STDEV(G6:G10)</f>
        <v>0.3951471877667922</v>
      </c>
      <c r="P10">
        <f>1.0139*L10-0.566</f>
        <v>-20.800199519999996</v>
      </c>
      <c r="Q10">
        <f>1.012*M10+2.22149</f>
        <v>-155.49020920000004</v>
      </c>
    </row>
    <row r="11" spans="1:17" x14ac:dyDescent="0.5">
      <c r="A11" s="3">
        <v>10</v>
      </c>
      <c r="B11" s="3" t="s">
        <v>45</v>
      </c>
      <c r="C11" s="3" t="s">
        <v>46</v>
      </c>
      <c r="D11" s="4">
        <v>2</v>
      </c>
      <c r="E11" s="3">
        <v>1</v>
      </c>
      <c r="F11" s="3">
        <v>-27.734000000000002</v>
      </c>
      <c r="G11" s="3">
        <v>-218.87700000000001</v>
      </c>
      <c r="H11" s="3">
        <v>16524</v>
      </c>
      <c r="I11" s="3">
        <v>-1</v>
      </c>
      <c r="J11" s="3">
        <v>1</v>
      </c>
    </row>
    <row r="12" spans="1:17" x14ac:dyDescent="0.5">
      <c r="A12" s="3">
        <v>11</v>
      </c>
      <c r="B12" s="3" t="s">
        <v>45</v>
      </c>
      <c r="C12" s="3" t="s">
        <v>47</v>
      </c>
      <c r="D12" s="4">
        <v>2</v>
      </c>
      <c r="E12" s="3">
        <v>2</v>
      </c>
      <c r="F12" s="3">
        <v>-28.199000000000002</v>
      </c>
      <c r="G12" s="3">
        <v>-225.21299999999999</v>
      </c>
      <c r="H12" s="3">
        <v>16379</v>
      </c>
      <c r="I12" s="3">
        <v>-1</v>
      </c>
      <c r="J12" s="3">
        <v>1</v>
      </c>
    </row>
    <row r="13" spans="1:17" x14ac:dyDescent="0.5">
      <c r="A13" s="3">
        <v>12</v>
      </c>
      <c r="B13" s="3" t="s">
        <v>45</v>
      </c>
      <c r="C13" s="3" t="s">
        <v>48</v>
      </c>
      <c r="D13" s="4">
        <v>2</v>
      </c>
      <c r="E13" s="3">
        <v>3</v>
      </c>
      <c r="F13" s="3">
        <v>-28.308</v>
      </c>
      <c r="G13" s="3">
        <v>-227.041</v>
      </c>
      <c r="H13" s="3">
        <v>16357</v>
      </c>
      <c r="I13" s="3">
        <v>-1</v>
      </c>
      <c r="J13" s="3">
        <v>1</v>
      </c>
    </row>
    <row r="14" spans="1:17" x14ac:dyDescent="0.5">
      <c r="A14" s="3">
        <v>13</v>
      </c>
      <c r="B14" s="3" t="s">
        <v>45</v>
      </c>
      <c r="C14" s="3" t="s">
        <v>49</v>
      </c>
      <c r="D14" s="4">
        <v>2</v>
      </c>
      <c r="E14" s="3">
        <v>4</v>
      </c>
      <c r="F14" s="3">
        <v>-28.417999999999999</v>
      </c>
      <c r="G14" s="3">
        <v>-227.92599999999999</v>
      </c>
      <c r="H14" s="3">
        <v>16377</v>
      </c>
      <c r="I14" s="3">
        <v>0</v>
      </c>
      <c r="J14" s="3">
        <v>1</v>
      </c>
    </row>
    <row r="15" spans="1:17" x14ac:dyDescent="0.5">
      <c r="A15" s="3">
        <v>14</v>
      </c>
      <c r="B15" s="3" t="s">
        <v>45</v>
      </c>
      <c r="C15" s="3" t="s">
        <v>50</v>
      </c>
      <c r="D15" s="4">
        <v>2</v>
      </c>
      <c r="E15" s="3">
        <v>5</v>
      </c>
      <c r="F15" s="3">
        <v>-28.443999999999999</v>
      </c>
      <c r="G15" s="3">
        <v>-228.52699999999999</v>
      </c>
      <c r="H15" s="3">
        <v>16358</v>
      </c>
      <c r="I15" s="3">
        <v>0</v>
      </c>
      <c r="J15" s="3">
        <v>1</v>
      </c>
    </row>
    <row r="16" spans="1:17" x14ac:dyDescent="0.5">
      <c r="A16" s="3">
        <v>15</v>
      </c>
      <c r="B16" s="3" t="s">
        <v>45</v>
      </c>
      <c r="C16" s="3" t="s">
        <v>51</v>
      </c>
      <c r="D16" s="4">
        <v>2</v>
      </c>
      <c r="E16" s="3">
        <v>6</v>
      </c>
      <c r="F16" s="3">
        <v>-28.475000000000001</v>
      </c>
      <c r="G16" s="3">
        <v>-228.91300000000001</v>
      </c>
      <c r="H16" s="3">
        <v>16247</v>
      </c>
      <c r="I16" s="3">
        <v>0</v>
      </c>
      <c r="J16" s="3">
        <v>1</v>
      </c>
    </row>
    <row r="17" spans="1:17" x14ac:dyDescent="0.5">
      <c r="A17" s="3">
        <v>16</v>
      </c>
      <c r="B17" s="3" t="s">
        <v>45</v>
      </c>
      <c r="C17" s="3" t="s">
        <v>52</v>
      </c>
      <c r="D17" s="4">
        <v>2</v>
      </c>
      <c r="E17" s="3">
        <v>7</v>
      </c>
      <c r="F17" s="3">
        <v>-28.556999999999999</v>
      </c>
      <c r="G17" s="3">
        <v>-229.24100000000001</v>
      </c>
      <c r="H17" s="3">
        <v>16349</v>
      </c>
      <c r="I17" s="3">
        <v>0</v>
      </c>
      <c r="J17" s="3">
        <v>1</v>
      </c>
    </row>
    <row r="18" spans="1:17" x14ac:dyDescent="0.5">
      <c r="A18" s="3">
        <v>17</v>
      </c>
      <c r="B18" s="3" t="s">
        <v>45</v>
      </c>
      <c r="C18" s="3" t="s">
        <v>53</v>
      </c>
      <c r="D18" s="4">
        <v>2</v>
      </c>
      <c r="E18" s="3">
        <v>8</v>
      </c>
      <c r="F18" s="3">
        <v>-28.567</v>
      </c>
      <c r="G18" s="3">
        <v>-229.58</v>
      </c>
      <c r="H18" s="3">
        <v>16333</v>
      </c>
      <c r="I18" s="3">
        <v>0</v>
      </c>
      <c r="J18" s="3">
        <v>1</v>
      </c>
    </row>
    <row r="19" spans="1:17" x14ac:dyDescent="0.5">
      <c r="A19" s="3">
        <v>18</v>
      </c>
      <c r="B19" s="3" t="s">
        <v>45</v>
      </c>
      <c r="C19" s="3" t="s">
        <v>54</v>
      </c>
      <c r="D19" s="4">
        <v>2</v>
      </c>
      <c r="E19" s="3">
        <v>9</v>
      </c>
      <c r="F19" s="3">
        <v>-28.553000000000001</v>
      </c>
      <c r="G19" s="3">
        <v>-229.80099999999999</v>
      </c>
      <c r="H19" s="3">
        <v>16312</v>
      </c>
      <c r="I19" s="3">
        <v>0</v>
      </c>
      <c r="J19" s="3">
        <v>1</v>
      </c>
      <c r="K19" t="s">
        <v>233</v>
      </c>
      <c r="L19">
        <f>AVERAGE(F15:F19)</f>
        <v>-28.519200000000001</v>
      </c>
      <c r="M19">
        <f>AVERAGE(G15:G19)</f>
        <v>-229.21240000000003</v>
      </c>
      <c r="N19">
        <f>STDEV(F15:F19)</f>
        <v>5.5822934354976317E-2</v>
      </c>
      <c r="O19">
        <f>STDEV(G15:G19)</f>
        <v>0.51034576514359531</v>
      </c>
      <c r="P19">
        <f>1.0139*L19-0.566</f>
        <v>-29.481616880000001</v>
      </c>
      <c r="Q19">
        <f>1.012*M19+2.22149</f>
        <v>-229.74145880000003</v>
      </c>
    </row>
    <row r="20" spans="1:17" x14ac:dyDescent="0.5">
      <c r="A20" s="3">
        <v>19</v>
      </c>
      <c r="B20" s="3" t="s">
        <v>55</v>
      </c>
      <c r="C20" s="3" t="s">
        <v>56</v>
      </c>
      <c r="D20" s="4">
        <v>3</v>
      </c>
      <c r="E20" s="3">
        <v>1</v>
      </c>
      <c r="F20" s="3">
        <v>-1.5720000000000001</v>
      </c>
      <c r="G20" s="3">
        <v>-29.934000000000001</v>
      </c>
      <c r="H20" s="3">
        <v>16630</v>
      </c>
      <c r="I20" s="3">
        <v>-1</v>
      </c>
      <c r="J20" s="3">
        <v>1</v>
      </c>
    </row>
    <row r="21" spans="1:17" x14ac:dyDescent="0.5">
      <c r="A21" s="3">
        <v>20</v>
      </c>
      <c r="B21" s="3" t="s">
        <v>55</v>
      </c>
      <c r="C21" s="3" t="s">
        <v>57</v>
      </c>
      <c r="D21" s="4">
        <v>3</v>
      </c>
      <c r="E21" s="3">
        <v>2</v>
      </c>
      <c r="F21" s="3">
        <v>2.1000000000000001E-2</v>
      </c>
      <c r="G21" s="3">
        <v>-10.728999999999999</v>
      </c>
      <c r="H21" s="3">
        <v>16427</v>
      </c>
      <c r="I21" s="3">
        <v>-1</v>
      </c>
      <c r="J21" s="3">
        <v>1</v>
      </c>
    </row>
    <row r="22" spans="1:17" x14ac:dyDescent="0.5">
      <c r="A22" s="3">
        <v>21</v>
      </c>
      <c r="B22" s="3" t="s">
        <v>55</v>
      </c>
      <c r="C22" s="3" t="s">
        <v>58</v>
      </c>
      <c r="D22" s="4">
        <v>3</v>
      </c>
      <c r="E22" s="3">
        <v>3</v>
      </c>
      <c r="F22" s="3">
        <v>0.49</v>
      </c>
      <c r="G22" s="3">
        <v>-5.4580000000000002</v>
      </c>
      <c r="H22" s="3">
        <v>16360</v>
      </c>
      <c r="I22" s="3">
        <v>-1</v>
      </c>
      <c r="J22" s="3">
        <v>1</v>
      </c>
    </row>
    <row r="23" spans="1:17" x14ac:dyDescent="0.5">
      <c r="A23" s="3">
        <v>22</v>
      </c>
      <c r="B23" s="3" t="s">
        <v>55</v>
      </c>
      <c r="C23" s="3" t="s">
        <v>59</v>
      </c>
      <c r="D23" s="4">
        <v>3</v>
      </c>
      <c r="E23" s="3">
        <v>4</v>
      </c>
      <c r="F23" s="3">
        <v>0.65900000000000003</v>
      </c>
      <c r="G23" s="3">
        <v>-3.1440000000000001</v>
      </c>
      <c r="H23" s="3">
        <v>16227</v>
      </c>
      <c r="I23" s="3">
        <v>0</v>
      </c>
      <c r="J23" s="3">
        <v>1</v>
      </c>
    </row>
    <row r="24" spans="1:17" x14ac:dyDescent="0.5">
      <c r="A24" s="3">
        <v>23</v>
      </c>
      <c r="B24" s="3" t="s">
        <v>55</v>
      </c>
      <c r="C24" s="3" t="s">
        <v>60</v>
      </c>
      <c r="D24" s="4">
        <v>3</v>
      </c>
      <c r="E24" s="3">
        <v>5</v>
      </c>
      <c r="F24" s="3">
        <v>0.84</v>
      </c>
      <c r="G24" s="3">
        <v>-1.7989999999999999</v>
      </c>
      <c r="H24" s="3">
        <v>16331</v>
      </c>
      <c r="I24" s="3">
        <v>0</v>
      </c>
      <c r="J24" s="3">
        <v>1</v>
      </c>
    </row>
    <row r="25" spans="1:17" x14ac:dyDescent="0.5">
      <c r="A25" s="3">
        <v>24</v>
      </c>
      <c r="B25" s="3" t="s">
        <v>55</v>
      </c>
      <c r="C25" s="3" t="s">
        <v>61</v>
      </c>
      <c r="D25" s="4">
        <v>3</v>
      </c>
      <c r="E25" s="3">
        <v>6</v>
      </c>
      <c r="F25" s="3">
        <v>0.86899999999999999</v>
      </c>
      <c r="G25" s="3">
        <v>-0.89700000000000002</v>
      </c>
      <c r="H25" s="3">
        <v>16252</v>
      </c>
      <c r="I25" s="3">
        <v>0</v>
      </c>
      <c r="J25" s="3">
        <v>1</v>
      </c>
    </row>
    <row r="26" spans="1:17" x14ac:dyDescent="0.5">
      <c r="A26" s="3">
        <v>25</v>
      </c>
      <c r="B26" s="3" t="s">
        <v>55</v>
      </c>
      <c r="C26" s="3" t="s">
        <v>62</v>
      </c>
      <c r="D26" s="4">
        <v>3</v>
      </c>
      <c r="E26" s="3">
        <v>7</v>
      </c>
      <c r="F26" s="3">
        <v>0.94499999999999995</v>
      </c>
      <c r="G26" s="3">
        <v>-0.247</v>
      </c>
      <c r="H26" s="3">
        <v>16303</v>
      </c>
      <c r="I26" s="3">
        <v>0</v>
      </c>
      <c r="J26" s="3">
        <v>1</v>
      </c>
    </row>
    <row r="27" spans="1:17" x14ac:dyDescent="0.5">
      <c r="A27" s="3">
        <v>26</v>
      </c>
      <c r="B27" s="3" t="s">
        <v>55</v>
      </c>
      <c r="C27" s="3" t="s">
        <v>63</v>
      </c>
      <c r="D27" s="4">
        <v>3</v>
      </c>
      <c r="E27" s="3">
        <v>8</v>
      </c>
      <c r="F27" s="3">
        <v>1.0269999999999999</v>
      </c>
      <c r="G27" s="3">
        <v>0.22600000000000001</v>
      </c>
      <c r="H27" s="3">
        <v>16289</v>
      </c>
      <c r="I27" s="3">
        <v>0</v>
      </c>
      <c r="J27" s="3">
        <v>1</v>
      </c>
    </row>
    <row r="28" spans="1:17" x14ac:dyDescent="0.5">
      <c r="A28" s="3">
        <v>27</v>
      </c>
      <c r="B28" s="3" t="s">
        <v>55</v>
      </c>
      <c r="C28" s="3" t="s">
        <v>64</v>
      </c>
      <c r="D28" s="4">
        <v>3</v>
      </c>
      <c r="E28" s="3">
        <v>9</v>
      </c>
      <c r="F28" s="3">
        <v>1.0649999999999999</v>
      </c>
      <c r="G28" s="3">
        <v>0.55900000000000005</v>
      </c>
      <c r="H28" s="3">
        <v>16177</v>
      </c>
      <c r="I28" s="3">
        <v>0</v>
      </c>
      <c r="J28" s="3">
        <v>1</v>
      </c>
      <c r="K28" t="s">
        <v>234</v>
      </c>
      <c r="L28">
        <f>AVERAGE(F24:F28)</f>
        <v>0.94920000000000004</v>
      </c>
      <c r="M28">
        <f>AVERAGE(G24:G28)</f>
        <v>-0.43159999999999987</v>
      </c>
      <c r="N28">
        <f>STDEV(F24:F28)</f>
        <v>9.7258418658746432E-2</v>
      </c>
      <c r="O28">
        <f>STDEV(G24:G28)</f>
        <v>0.93997116977064799</v>
      </c>
      <c r="P28">
        <f>1.0139*L28-0.566</f>
        <v>0.39639388000000009</v>
      </c>
      <c r="Q28">
        <f>1.012*M28+2.22149</f>
        <v>1.7847108000000003</v>
      </c>
    </row>
    <row r="29" spans="1:17" x14ac:dyDescent="0.5">
      <c r="A29">
        <v>28</v>
      </c>
      <c r="B29" t="s">
        <v>65</v>
      </c>
      <c r="C29" t="s">
        <v>66</v>
      </c>
      <c r="D29" s="2">
        <v>4</v>
      </c>
      <c r="E29">
        <v>1</v>
      </c>
      <c r="F29">
        <v>0.77400000000000002</v>
      </c>
      <c r="G29">
        <v>-26.343</v>
      </c>
      <c r="H29">
        <v>16612</v>
      </c>
      <c r="I29">
        <v>-1</v>
      </c>
      <c r="J29">
        <v>1</v>
      </c>
    </row>
    <row r="30" spans="1:17" x14ac:dyDescent="0.5">
      <c r="A30">
        <v>29</v>
      </c>
      <c r="B30" t="s">
        <v>65</v>
      </c>
      <c r="C30" t="s">
        <v>67</v>
      </c>
      <c r="D30" s="2">
        <v>4</v>
      </c>
      <c r="E30">
        <v>2</v>
      </c>
      <c r="F30">
        <v>0.70599999999999996</v>
      </c>
      <c r="G30">
        <v>-28.689</v>
      </c>
      <c r="H30">
        <v>16863</v>
      </c>
      <c r="I30">
        <v>-1</v>
      </c>
      <c r="J30">
        <v>1</v>
      </c>
    </row>
    <row r="31" spans="1:17" x14ac:dyDescent="0.5">
      <c r="A31">
        <v>30</v>
      </c>
      <c r="B31" t="s">
        <v>65</v>
      </c>
      <c r="C31" t="s">
        <v>68</v>
      </c>
      <c r="D31" s="2">
        <v>4</v>
      </c>
      <c r="E31">
        <v>3</v>
      </c>
      <c r="F31">
        <v>0.77200000000000002</v>
      </c>
      <c r="G31">
        <v>-29.16</v>
      </c>
      <c r="H31">
        <v>16381</v>
      </c>
      <c r="I31">
        <v>-1</v>
      </c>
      <c r="J31">
        <v>1</v>
      </c>
    </row>
    <row r="32" spans="1:17" x14ac:dyDescent="0.5">
      <c r="A32">
        <v>31</v>
      </c>
      <c r="B32" t="s">
        <v>65</v>
      </c>
      <c r="C32" t="s">
        <v>69</v>
      </c>
      <c r="D32" s="2">
        <v>4</v>
      </c>
      <c r="E32">
        <v>4</v>
      </c>
      <c r="F32">
        <v>0.84699999999999998</v>
      </c>
      <c r="G32">
        <v>-29.135000000000002</v>
      </c>
      <c r="H32">
        <v>16401</v>
      </c>
      <c r="I32">
        <v>0</v>
      </c>
      <c r="J32">
        <v>1</v>
      </c>
    </row>
    <row r="33" spans="1:17" x14ac:dyDescent="0.5">
      <c r="A33">
        <v>32</v>
      </c>
      <c r="B33" t="s">
        <v>65</v>
      </c>
      <c r="C33" t="s">
        <v>70</v>
      </c>
      <c r="D33" s="2">
        <v>4</v>
      </c>
      <c r="E33">
        <v>5</v>
      </c>
      <c r="F33">
        <v>0.88800000000000001</v>
      </c>
      <c r="G33">
        <v>-29.004000000000001</v>
      </c>
      <c r="H33">
        <v>16331</v>
      </c>
      <c r="I33">
        <v>0</v>
      </c>
      <c r="J33">
        <v>1</v>
      </c>
    </row>
    <row r="34" spans="1:17" x14ac:dyDescent="0.5">
      <c r="A34">
        <v>33</v>
      </c>
      <c r="B34" t="s">
        <v>65</v>
      </c>
      <c r="C34" t="s">
        <v>71</v>
      </c>
      <c r="D34" s="2">
        <v>4</v>
      </c>
      <c r="E34">
        <v>6</v>
      </c>
      <c r="F34">
        <v>0.90100000000000002</v>
      </c>
      <c r="G34">
        <v>-29.094000000000001</v>
      </c>
      <c r="H34">
        <v>16328</v>
      </c>
      <c r="I34">
        <v>0</v>
      </c>
      <c r="J34">
        <v>1</v>
      </c>
    </row>
    <row r="35" spans="1:17" x14ac:dyDescent="0.5">
      <c r="A35">
        <v>34</v>
      </c>
      <c r="B35" t="s">
        <v>65</v>
      </c>
      <c r="C35" t="s">
        <v>72</v>
      </c>
      <c r="D35" s="2">
        <v>4</v>
      </c>
      <c r="E35">
        <v>7</v>
      </c>
      <c r="F35">
        <v>0.875</v>
      </c>
      <c r="G35">
        <v>-29.041</v>
      </c>
      <c r="H35">
        <v>16465</v>
      </c>
      <c r="I35">
        <v>0</v>
      </c>
      <c r="J35">
        <v>1</v>
      </c>
    </row>
    <row r="36" spans="1:17" x14ac:dyDescent="0.5">
      <c r="A36">
        <v>35</v>
      </c>
      <c r="B36" t="s">
        <v>65</v>
      </c>
      <c r="C36" t="s">
        <v>73</v>
      </c>
      <c r="D36" s="2">
        <v>4</v>
      </c>
      <c r="E36">
        <v>8</v>
      </c>
      <c r="F36">
        <v>0.92200000000000004</v>
      </c>
      <c r="G36">
        <v>-28.89</v>
      </c>
      <c r="H36">
        <v>16452</v>
      </c>
      <c r="I36">
        <v>0</v>
      </c>
      <c r="J36">
        <v>1</v>
      </c>
    </row>
    <row r="37" spans="1:17" x14ac:dyDescent="0.5">
      <c r="A37">
        <v>36</v>
      </c>
      <c r="B37" t="s">
        <v>65</v>
      </c>
      <c r="C37" t="s">
        <v>74</v>
      </c>
      <c r="D37" s="2">
        <v>4</v>
      </c>
      <c r="E37">
        <v>9</v>
      </c>
      <c r="F37">
        <v>0.90500000000000003</v>
      </c>
      <c r="G37">
        <v>-28.88</v>
      </c>
      <c r="H37">
        <v>16398</v>
      </c>
      <c r="I37">
        <v>0</v>
      </c>
      <c r="J37">
        <v>1</v>
      </c>
      <c r="K37" t="s">
        <v>481</v>
      </c>
      <c r="L37">
        <f>AVERAGE(F33:F37)</f>
        <v>0.89820000000000011</v>
      </c>
      <c r="M37">
        <f>AVERAGE(G33:G37)</f>
        <v>-28.9818</v>
      </c>
      <c r="N37">
        <f>STDEV(F33:F37)</f>
        <v>1.7767948671695347E-2</v>
      </c>
      <c r="O37">
        <f>STDEV(G33:G37)</f>
        <v>9.4043606906584129E-2</v>
      </c>
      <c r="P37">
        <f>1.0139*L37-0.566</f>
        <v>0.34468498000000014</v>
      </c>
      <c r="Q37">
        <f>1.012*M37+2.22149</f>
        <v>-27.108091600000002</v>
      </c>
    </row>
    <row r="38" spans="1:17" x14ac:dyDescent="0.5">
      <c r="A38">
        <v>37</v>
      </c>
      <c r="B38" t="s">
        <v>75</v>
      </c>
      <c r="C38" t="s">
        <v>76</v>
      </c>
      <c r="D38" s="2">
        <v>5</v>
      </c>
      <c r="E38">
        <v>1</v>
      </c>
      <c r="F38">
        <v>1.7649999999999999</v>
      </c>
      <c r="G38">
        <v>-17.056000000000001</v>
      </c>
      <c r="H38">
        <v>16511</v>
      </c>
      <c r="I38">
        <v>-1</v>
      </c>
      <c r="J38">
        <v>1</v>
      </c>
    </row>
    <row r="39" spans="1:17" x14ac:dyDescent="0.5">
      <c r="A39">
        <v>38</v>
      </c>
      <c r="B39" t="s">
        <v>75</v>
      </c>
      <c r="C39" t="s">
        <v>77</v>
      </c>
      <c r="D39" s="2">
        <v>5</v>
      </c>
      <c r="E39">
        <v>2</v>
      </c>
      <c r="F39">
        <v>1.8240000000000001</v>
      </c>
      <c r="G39">
        <v>-16.231999999999999</v>
      </c>
      <c r="H39">
        <v>16719</v>
      </c>
      <c r="I39">
        <v>-1</v>
      </c>
      <c r="J39">
        <v>1</v>
      </c>
    </row>
    <row r="40" spans="1:17" x14ac:dyDescent="0.5">
      <c r="A40">
        <v>39</v>
      </c>
      <c r="B40" t="s">
        <v>75</v>
      </c>
      <c r="C40" t="s">
        <v>78</v>
      </c>
      <c r="D40" s="2">
        <v>5</v>
      </c>
      <c r="E40">
        <v>3</v>
      </c>
      <c r="F40">
        <v>1.9410000000000001</v>
      </c>
      <c r="G40">
        <v>-15.606</v>
      </c>
      <c r="H40">
        <v>16317</v>
      </c>
      <c r="I40">
        <v>-1</v>
      </c>
      <c r="J40">
        <v>1</v>
      </c>
    </row>
    <row r="41" spans="1:17" x14ac:dyDescent="0.5">
      <c r="A41">
        <v>40</v>
      </c>
      <c r="B41" t="s">
        <v>75</v>
      </c>
      <c r="C41" t="s">
        <v>79</v>
      </c>
      <c r="D41" s="2">
        <v>5</v>
      </c>
      <c r="E41">
        <v>4</v>
      </c>
      <c r="F41">
        <v>2.0369999999999999</v>
      </c>
      <c r="G41">
        <v>-15.247</v>
      </c>
      <c r="H41">
        <v>16437</v>
      </c>
      <c r="I41">
        <v>0</v>
      </c>
      <c r="J41">
        <v>1</v>
      </c>
    </row>
    <row r="42" spans="1:17" x14ac:dyDescent="0.5">
      <c r="A42">
        <v>41</v>
      </c>
      <c r="B42" t="s">
        <v>75</v>
      </c>
      <c r="C42" t="s">
        <v>80</v>
      </c>
      <c r="D42" s="2">
        <v>5</v>
      </c>
      <c r="E42">
        <v>5</v>
      </c>
      <c r="F42">
        <v>2.0579999999999998</v>
      </c>
      <c r="G42">
        <v>-15.381</v>
      </c>
      <c r="H42">
        <v>16293</v>
      </c>
      <c r="I42">
        <v>0</v>
      </c>
      <c r="J42">
        <v>1</v>
      </c>
    </row>
    <row r="43" spans="1:17" x14ac:dyDescent="0.5">
      <c r="A43">
        <v>42</v>
      </c>
      <c r="B43" t="s">
        <v>75</v>
      </c>
      <c r="C43" t="s">
        <v>81</v>
      </c>
      <c r="D43" s="2">
        <v>5</v>
      </c>
      <c r="E43">
        <v>6</v>
      </c>
      <c r="F43">
        <v>2.02</v>
      </c>
      <c r="G43">
        <v>-15.157</v>
      </c>
      <c r="H43">
        <v>16431</v>
      </c>
      <c r="I43">
        <v>0</v>
      </c>
      <c r="J43">
        <v>1</v>
      </c>
    </row>
    <row r="44" spans="1:17" x14ac:dyDescent="0.5">
      <c r="A44">
        <v>43</v>
      </c>
      <c r="B44" t="s">
        <v>75</v>
      </c>
      <c r="C44" t="s">
        <v>82</v>
      </c>
      <c r="D44" s="2">
        <v>5</v>
      </c>
      <c r="E44">
        <v>7</v>
      </c>
      <c r="F44">
        <v>2.121</v>
      </c>
      <c r="G44">
        <v>-14.933999999999999</v>
      </c>
      <c r="H44">
        <v>16388</v>
      </c>
      <c r="I44">
        <v>0</v>
      </c>
      <c r="J44">
        <v>1</v>
      </c>
    </row>
    <row r="45" spans="1:17" x14ac:dyDescent="0.5">
      <c r="A45">
        <v>44</v>
      </c>
      <c r="B45" t="s">
        <v>75</v>
      </c>
      <c r="C45" t="s">
        <v>83</v>
      </c>
      <c r="D45" s="2">
        <v>5</v>
      </c>
      <c r="E45">
        <v>8</v>
      </c>
      <c r="F45">
        <v>2.0880000000000001</v>
      </c>
      <c r="G45">
        <v>-14.9</v>
      </c>
      <c r="H45">
        <v>16383</v>
      </c>
      <c r="I45">
        <v>0</v>
      </c>
      <c r="J45">
        <v>1</v>
      </c>
    </row>
    <row r="46" spans="1:17" x14ac:dyDescent="0.5">
      <c r="A46">
        <v>45</v>
      </c>
      <c r="B46" t="s">
        <v>75</v>
      </c>
      <c r="C46" t="s">
        <v>84</v>
      </c>
      <c r="D46" s="2">
        <v>5</v>
      </c>
      <c r="E46">
        <v>9</v>
      </c>
      <c r="F46">
        <v>2.0840000000000001</v>
      </c>
      <c r="G46">
        <v>-14.916</v>
      </c>
      <c r="H46">
        <v>16380</v>
      </c>
      <c r="I46">
        <v>0</v>
      </c>
      <c r="J46">
        <v>1</v>
      </c>
      <c r="K46" t="s">
        <v>482</v>
      </c>
      <c r="L46">
        <f>AVERAGE(F42:F46)</f>
        <v>2.0741999999999998</v>
      </c>
      <c r="M46">
        <f>AVERAGE(G42:G46)</f>
        <v>-15.057599999999999</v>
      </c>
      <c r="N46">
        <f>STDEV(F42:F46)</f>
        <v>3.7672270969507558E-2</v>
      </c>
      <c r="O46">
        <f>STDEV(G42:G46)</f>
        <v>0.20894568672265057</v>
      </c>
      <c r="P46">
        <f>1.0139*L46-0.566</f>
        <v>1.5370313800000002</v>
      </c>
      <c r="Q46">
        <f>1.012*M46+2.22149</f>
        <v>-13.0168012</v>
      </c>
    </row>
    <row r="47" spans="1:17" x14ac:dyDescent="0.5">
      <c r="A47">
        <v>46</v>
      </c>
      <c r="B47" t="s">
        <v>85</v>
      </c>
      <c r="C47" t="s">
        <v>86</v>
      </c>
      <c r="D47" s="2">
        <v>6</v>
      </c>
      <c r="E47">
        <v>1</v>
      </c>
      <c r="F47">
        <v>0.23300000000000001</v>
      </c>
      <c r="G47">
        <v>-24.28</v>
      </c>
      <c r="H47">
        <v>16580</v>
      </c>
      <c r="I47">
        <v>-1</v>
      </c>
      <c r="J47">
        <v>1</v>
      </c>
    </row>
    <row r="48" spans="1:17" x14ac:dyDescent="0.5">
      <c r="A48">
        <v>47</v>
      </c>
      <c r="B48" t="s">
        <v>85</v>
      </c>
      <c r="C48" t="s">
        <v>87</v>
      </c>
      <c r="D48" s="2">
        <v>6</v>
      </c>
      <c r="E48">
        <v>2</v>
      </c>
      <c r="F48">
        <v>1E-3</v>
      </c>
      <c r="G48">
        <v>-25.154</v>
      </c>
      <c r="H48">
        <v>16860</v>
      </c>
      <c r="I48">
        <v>-1</v>
      </c>
      <c r="J48">
        <v>1</v>
      </c>
    </row>
    <row r="49" spans="1:17" x14ac:dyDescent="0.5">
      <c r="A49">
        <v>48</v>
      </c>
      <c r="B49" t="s">
        <v>85</v>
      </c>
      <c r="C49" t="s">
        <v>88</v>
      </c>
      <c r="D49" s="2">
        <v>6</v>
      </c>
      <c r="E49">
        <v>3</v>
      </c>
      <c r="F49">
        <v>6.8000000000000005E-2</v>
      </c>
      <c r="G49">
        <v>-25.184000000000001</v>
      </c>
      <c r="H49">
        <v>16460</v>
      </c>
      <c r="I49">
        <v>-1</v>
      </c>
      <c r="J49">
        <v>1</v>
      </c>
    </row>
    <row r="50" spans="1:17" x14ac:dyDescent="0.5">
      <c r="A50">
        <v>49</v>
      </c>
      <c r="B50" t="s">
        <v>85</v>
      </c>
      <c r="C50" t="s">
        <v>89</v>
      </c>
      <c r="D50" s="2">
        <v>6</v>
      </c>
      <c r="E50">
        <v>4</v>
      </c>
      <c r="F50">
        <v>0</v>
      </c>
      <c r="G50">
        <v>-25.053999999999998</v>
      </c>
      <c r="H50">
        <v>16463</v>
      </c>
      <c r="I50">
        <v>0</v>
      </c>
      <c r="J50">
        <v>1</v>
      </c>
    </row>
    <row r="51" spans="1:17" x14ac:dyDescent="0.5">
      <c r="A51">
        <v>50</v>
      </c>
      <c r="B51" t="s">
        <v>85</v>
      </c>
      <c r="C51" t="s">
        <v>90</v>
      </c>
      <c r="D51" s="2">
        <v>6</v>
      </c>
      <c r="E51">
        <v>5</v>
      </c>
      <c r="F51">
        <v>1.4E-2</v>
      </c>
      <c r="G51">
        <v>-25.021999999999998</v>
      </c>
      <c r="H51">
        <v>16472</v>
      </c>
      <c r="I51">
        <v>0</v>
      </c>
      <c r="J51">
        <v>1</v>
      </c>
    </row>
    <row r="52" spans="1:17" x14ac:dyDescent="0.5">
      <c r="A52">
        <v>51</v>
      </c>
      <c r="B52" t="s">
        <v>85</v>
      </c>
      <c r="C52" t="s">
        <v>91</v>
      </c>
      <c r="D52" s="2">
        <v>6</v>
      </c>
      <c r="E52">
        <v>6</v>
      </c>
      <c r="F52">
        <v>-7.0999999999999994E-2</v>
      </c>
      <c r="G52">
        <v>-25.03</v>
      </c>
      <c r="H52">
        <v>16419</v>
      </c>
      <c r="I52">
        <v>0</v>
      </c>
      <c r="J52">
        <v>1</v>
      </c>
    </row>
    <row r="53" spans="1:17" x14ac:dyDescent="0.5">
      <c r="A53">
        <v>52</v>
      </c>
      <c r="B53" t="s">
        <v>85</v>
      </c>
      <c r="C53" t="s">
        <v>92</v>
      </c>
      <c r="D53" s="2">
        <v>6</v>
      </c>
      <c r="E53">
        <v>7</v>
      </c>
      <c r="F53">
        <v>-3.7999999999999999E-2</v>
      </c>
      <c r="G53">
        <v>-25.013999999999999</v>
      </c>
      <c r="H53">
        <v>16470</v>
      </c>
      <c r="I53">
        <v>0</v>
      </c>
      <c r="J53">
        <v>1</v>
      </c>
    </row>
    <row r="54" spans="1:17" x14ac:dyDescent="0.5">
      <c r="A54">
        <v>53</v>
      </c>
      <c r="B54" t="s">
        <v>85</v>
      </c>
      <c r="C54" t="s">
        <v>93</v>
      </c>
      <c r="D54" s="2">
        <v>6</v>
      </c>
      <c r="E54">
        <v>8</v>
      </c>
      <c r="F54">
        <v>-4.3999999999999997E-2</v>
      </c>
      <c r="G54">
        <v>-24.867000000000001</v>
      </c>
      <c r="H54">
        <v>16467</v>
      </c>
      <c r="I54">
        <v>0</v>
      </c>
      <c r="J54">
        <v>1</v>
      </c>
    </row>
    <row r="55" spans="1:17" x14ac:dyDescent="0.5">
      <c r="A55">
        <v>54</v>
      </c>
      <c r="B55" t="s">
        <v>85</v>
      </c>
      <c r="C55" t="s">
        <v>94</v>
      </c>
      <c r="D55" s="2">
        <v>6</v>
      </c>
      <c r="E55">
        <v>9</v>
      </c>
      <c r="F55">
        <v>-5.1999999999999998E-2</v>
      </c>
      <c r="G55">
        <v>-24.882000000000001</v>
      </c>
      <c r="H55">
        <v>16395</v>
      </c>
      <c r="I55">
        <v>0</v>
      </c>
      <c r="J55">
        <v>1</v>
      </c>
      <c r="K55" t="s">
        <v>483</v>
      </c>
      <c r="L55">
        <f>AVERAGE(F51:F55)</f>
        <v>-3.8199999999999998E-2</v>
      </c>
      <c r="M55">
        <f>AVERAGE(G51:G55)</f>
        <v>-24.963000000000001</v>
      </c>
      <c r="N55">
        <f>STDEV(F51:F55)</f>
        <v>3.1720655730927125E-2</v>
      </c>
      <c r="O55">
        <f>STDEV(G51:G55)</f>
        <v>8.1160335139770542E-2</v>
      </c>
      <c r="P55">
        <f>1.0139*L55-0.566</f>
        <v>-0.60473097999999992</v>
      </c>
      <c r="Q55">
        <f>1.012*M55+2.22149</f>
        <v>-23.041066000000001</v>
      </c>
    </row>
    <row r="56" spans="1:17" x14ac:dyDescent="0.5">
      <c r="A56">
        <v>55</v>
      </c>
      <c r="B56" t="s">
        <v>95</v>
      </c>
      <c r="C56" t="s">
        <v>96</v>
      </c>
      <c r="D56" s="2">
        <v>7</v>
      </c>
      <c r="E56">
        <v>1</v>
      </c>
      <c r="F56">
        <v>-0.20200000000000001</v>
      </c>
      <c r="G56">
        <v>-36.587000000000003</v>
      </c>
      <c r="H56">
        <v>16566</v>
      </c>
      <c r="I56">
        <v>-1</v>
      </c>
      <c r="J56">
        <v>1</v>
      </c>
    </row>
    <row r="57" spans="1:17" x14ac:dyDescent="0.5">
      <c r="A57">
        <v>56</v>
      </c>
      <c r="B57" t="s">
        <v>95</v>
      </c>
      <c r="C57" t="s">
        <v>97</v>
      </c>
      <c r="D57" s="2">
        <v>7</v>
      </c>
      <c r="E57">
        <v>2</v>
      </c>
      <c r="F57">
        <v>-0.30599999999999999</v>
      </c>
      <c r="G57">
        <v>-37.752000000000002</v>
      </c>
      <c r="H57">
        <v>16740</v>
      </c>
      <c r="I57">
        <v>-1</v>
      </c>
      <c r="J57">
        <v>1</v>
      </c>
    </row>
    <row r="58" spans="1:17" x14ac:dyDescent="0.5">
      <c r="A58">
        <v>57</v>
      </c>
      <c r="B58" t="s">
        <v>95</v>
      </c>
      <c r="C58" t="s">
        <v>98</v>
      </c>
      <c r="D58" s="2">
        <v>7</v>
      </c>
      <c r="E58">
        <v>3</v>
      </c>
      <c r="F58">
        <v>-0.307</v>
      </c>
      <c r="G58">
        <v>-38.146999999999998</v>
      </c>
      <c r="H58">
        <v>16432</v>
      </c>
      <c r="I58">
        <v>-1</v>
      </c>
      <c r="J58">
        <v>1</v>
      </c>
    </row>
    <row r="59" spans="1:17" x14ac:dyDescent="0.5">
      <c r="A59">
        <v>58</v>
      </c>
      <c r="B59" t="s">
        <v>95</v>
      </c>
      <c r="C59" t="s">
        <v>99</v>
      </c>
      <c r="D59" s="2">
        <v>7</v>
      </c>
      <c r="E59">
        <v>4</v>
      </c>
      <c r="F59">
        <v>-0.27</v>
      </c>
      <c r="G59">
        <v>-38.186</v>
      </c>
      <c r="H59">
        <v>16415</v>
      </c>
      <c r="I59">
        <v>0</v>
      </c>
      <c r="J59">
        <v>1</v>
      </c>
    </row>
    <row r="60" spans="1:17" x14ac:dyDescent="0.5">
      <c r="A60">
        <v>59</v>
      </c>
      <c r="B60" t="s">
        <v>95</v>
      </c>
      <c r="C60" t="s">
        <v>100</v>
      </c>
      <c r="D60" s="2">
        <v>7</v>
      </c>
      <c r="E60">
        <v>5</v>
      </c>
      <c r="F60">
        <v>-0.29699999999999999</v>
      </c>
      <c r="G60">
        <v>-38.180999999999997</v>
      </c>
      <c r="H60">
        <v>16454</v>
      </c>
      <c r="I60">
        <v>0</v>
      </c>
      <c r="J60">
        <v>1</v>
      </c>
    </row>
    <row r="61" spans="1:17" x14ac:dyDescent="0.5">
      <c r="A61">
        <v>60</v>
      </c>
      <c r="B61" t="s">
        <v>95</v>
      </c>
      <c r="C61" t="s">
        <v>101</v>
      </c>
      <c r="D61" s="2">
        <v>7</v>
      </c>
      <c r="E61">
        <v>6</v>
      </c>
      <c r="F61">
        <v>-0.27700000000000002</v>
      </c>
      <c r="G61">
        <v>-38.271000000000001</v>
      </c>
      <c r="H61">
        <v>16421</v>
      </c>
      <c r="I61">
        <v>0</v>
      </c>
      <c r="J61">
        <v>1</v>
      </c>
    </row>
    <row r="62" spans="1:17" x14ac:dyDescent="0.5">
      <c r="A62">
        <v>61</v>
      </c>
      <c r="B62" t="s">
        <v>95</v>
      </c>
      <c r="C62" t="s">
        <v>102</v>
      </c>
      <c r="D62" s="2">
        <v>7</v>
      </c>
      <c r="E62">
        <v>7</v>
      </c>
      <c r="F62">
        <v>-0.32600000000000001</v>
      </c>
      <c r="G62">
        <v>-38.381</v>
      </c>
      <c r="H62">
        <v>16460</v>
      </c>
      <c r="I62">
        <v>0</v>
      </c>
      <c r="J62">
        <v>1</v>
      </c>
    </row>
    <row r="63" spans="1:17" x14ac:dyDescent="0.5">
      <c r="A63">
        <v>62</v>
      </c>
      <c r="B63" t="s">
        <v>95</v>
      </c>
      <c r="C63" t="s">
        <v>103</v>
      </c>
      <c r="D63" s="2">
        <v>7</v>
      </c>
      <c r="E63">
        <v>8</v>
      </c>
      <c r="F63">
        <v>-0.313</v>
      </c>
      <c r="G63">
        <v>-38.226999999999997</v>
      </c>
      <c r="H63">
        <v>16481</v>
      </c>
      <c r="I63">
        <v>0</v>
      </c>
      <c r="J63">
        <v>1</v>
      </c>
    </row>
    <row r="64" spans="1:17" x14ac:dyDescent="0.5">
      <c r="A64">
        <v>63</v>
      </c>
      <c r="B64" t="s">
        <v>95</v>
      </c>
      <c r="C64" t="s">
        <v>104</v>
      </c>
      <c r="D64" s="2">
        <v>7</v>
      </c>
      <c r="E64">
        <v>9</v>
      </c>
      <c r="F64">
        <v>-0.26600000000000001</v>
      </c>
      <c r="G64">
        <v>-38.200000000000003</v>
      </c>
      <c r="H64">
        <v>16474</v>
      </c>
      <c r="I64">
        <v>0</v>
      </c>
      <c r="J64">
        <v>1</v>
      </c>
      <c r="K64" t="s">
        <v>484</v>
      </c>
      <c r="L64">
        <f>AVERAGE(F60:F64)</f>
        <v>-0.29580000000000001</v>
      </c>
      <c r="M64">
        <f>AVERAGE(G60:G64)</f>
        <v>-38.251999999999995</v>
      </c>
      <c r="N64">
        <f>STDEV(F60:F64)</f>
        <v>2.4752777621915478E-2</v>
      </c>
      <c r="O64">
        <f>STDEV(G60:G64)</f>
        <v>7.9642953235048247E-2</v>
      </c>
      <c r="P64">
        <f>1.0139*L64-0.566</f>
        <v>-0.86591161999999988</v>
      </c>
      <c r="Q64">
        <f>1.012*M64+2.22149</f>
        <v>-36.489533999999992</v>
      </c>
    </row>
    <row r="65" spans="1:17" x14ac:dyDescent="0.5">
      <c r="A65" s="3">
        <v>64</v>
      </c>
      <c r="B65" s="3" t="s">
        <v>105</v>
      </c>
      <c r="C65" s="3" t="s">
        <v>106</v>
      </c>
      <c r="D65" s="4">
        <v>1</v>
      </c>
      <c r="E65" s="3">
        <v>1</v>
      </c>
      <c r="F65" s="3">
        <v>-18.239000000000001</v>
      </c>
      <c r="G65" s="3">
        <v>-140.816</v>
      </c>
      <c r="H65" s="3">
        <v>16426</v>
      </c>
      <c r="I65" s="3">
        <v>-1</v>
      </c>
      <c r="J65" s="3">
        <v>1</v>
      </c>
    </row>
    <row r="66" spans="1:17" x14ac:dyDescent="0.5">
      <c r="A66" s="3">
        <v>65</v>
      </c>
      <c r="B66" s="3" t="s">
        <v>105</v>
      </c>
      <c r="C66" s="3" t="s">
        <v>107</v>
      </c>
      <c r="D66" s="4">
        <v>1</v>
      </c>
      <c r="E66" s="3">
        <v>2</v>
      </c>
      <c r="F66" s="3">
        <v>-19.207000000000001</v>
      </c>
      <c r="G66" s="3">
        <v>-150.51900000000001</v>
      </c>
      <c r="H66" s="3">
        <v>16411</v>
      </c>
      <c r="I66" s="3">
        <v>-1</v>
      </c>
      <c r="J66" s="3">
        <v>1</v>
      </c>
    </row>
    <row r="67" spans="1:17" x14ac:dyDescent="0.5">
      <c r="A67" s="3">
        <v>66</v>
      </c>
      <c r="B67" s="3" t="s">
        <v>105</v>
      </c>
      <c r="C67" s="3" t="s">
        <v>108</v>
      </c>
      <c r="D67" s="4">
        <v>1</v>
      </c>
      <c r="E67" s="3">
        <v>3</v>
      </c>
      <c r="F67" s="3">
        <v>-19.515999999999998</v>
      </c>
      <c r="G67" s="3">
        <v>-153.12700000000001</v>
      </c>
      <c r="H67" s="3">
        <v>16454</v>
      </c>
      <c r="I67" s="3">
        <v>-1</v>
      </c>
      <c r="J67" s="3">
        <v>1</v>
      </c>
    </row>
    <row r="68" spans="1:17" x14ac:dyDescent="0.5">
      <c r="A68" s="3">
        <v>67</v>
      </c>
      <c r="B68" s="3" t="s">
        <v>105</v>
      </c>
      <c r="C68" s="3" t="s">
        <v>109</v>
      </c>
      <c r="D68" s="4">
        <v>1</v>
      </c>
      <c r="E68" s="3">
        <v>4</v>
      </c>
      <c r="F68" s="3">
        <v>-19.648</v>
      </c>
      <c r="G68" s="3">
        <v>-154.33000000000001</v>
      </c>
      <c r="H68" s="3">
        <v>16423</v>
      </c>
      <c r="I68" s="3">
        <v>0</v>
      </c>
      <c r="J68" s="3">
        <v>1</v>
      </c>
    </row>
    <row r="69" spans="1:17" x14ac:dyDescent="0.5">
      <c r="A69" s="3">
        <v>68</v>
      </c>
      <c r="B69" s="3" t="s">
        <v>105</v>
      </c>
      <c r="C69" s="3" t="s">
        <v>110</v>
      </c>
      <c r="D69" s="4">
        <v>1</v>
      </c>
      <c r="E69" s="3">
        <v>5</v>
      </c>
      <c r="F69" s="3">
        <v>-19.690000000000001</v>
      </c>
      <c r="G69" s="3">
        <v>-154.94399999999999</v>
      </c>
      <c r="H69" s="3">
        <v>16473</v>
      </c>
      <c r="I69" s="3">
        <v>0</v>
      </c>
      <c r="J69" s="3">
        <v>1</v>
      </c>
    </row>
    <row r="70" spans="1:17" x14ac:dyDescent="0.5">
      <c r="A70" s="3">
        <v>69</v>
      </c>
      <c r="B70" s="3" t="s">
        <v>105</v>
      </c>
      <c r="C70" s="3" t="s">
        <v>111</v>
      </c>
      <c r="D70" s="4">
        <v>1</v>
      </c>
      <c r="E70" s="3">
        <v>6</v>
      </c>
      <c r="F70" s="3">
        <v>-19.753</v>
      </c>
      <c r="G70" s="3">
        <v>-155.54</v>
      </c>
      <c r="H70" s="3">
        <v>16460</v>
      </c>
      <c r="I70" s="3">
        <v>0</v>
      </c>
      <c r="J70" s="3">
        <v>1</v>
      </c>
    </row>
    <row r="71" spans="1:17" x14ac:dyDescent="0.5">
      <c r="A71" s="3">
        <v>70</v>
      </c>
      <c r="B71" s="3" t="s">
        <v>105</v>
      </c>
      <c r="C71" s="3" t="s">
        <v>112</v>
      </c>
      <c r="D71" s="4">
        <v>1</v>
      </c>
      <c r="E71" s="3">
        <v>7</v>
      </c>
      <c r="F71" s="3">
        <v>-19.753</v>
      </c>
      <c r="G71" s="3">
        <v>-155.72</v>
      </c>
      <c r="H71" s="3">
        <v>16496</v>
      </c>
      <c r="I71" s="3">
        <v>0</v>
      </c>
      <c r="J71" s="3">
        <v>1</v>
      </c>
    </row>
    <row r="72" spans="1:17" x14ac:dyDescent="0.5">
      <c r="A72" s="3">
        <v>71</v>
      </c>
      <c r="B72" s="3" t="s">
        <v>105</v>
      </c>
      <c r="C72" s="3" t="s">
        <v>113</v>
      </c>
      <c r="D72" s="4">
        <v>1</v>
      </c>
      <c r="E72" s="3">
        <v>8</v>
      </c>
      <c r="F72" s="3">
        <v>-19.832999999999998</v>
      </c>
      <c r="G72" s="3">
        <v>-156.06299999999999</v>
      </c>
      <c r="H72" s="3">
        <v>16506</v>
      </c>
      <c r="I72" s="3">
        <v>0</v>
      </c>
      <c r="J72" s="3">
        <v>1</v>
      </c>
    </row>
    <row r="73" spans="1:17" x14ac:dyDescent="0.5">
      <c r="A73" s="3">
        <v>72</v>
      </c>
      <c r="B73" s="3" t="s">
        <v>105</v>
      </c>
      <c r="C73" s="3" t="s">
        <v>114</v>
      </c>
      <c r="D73" s="4">
        <v>1</v>
      </c>
      <c r="E73" s="3">
        <v>9</v>
      </c>
      <c r="F73" s="3">
        <v>-19.867000000000001</v>
      </c>
      <c r="G73" s="3">
        <v>-156.298</v>
      </c>
      <c r="H73" s="3">
        <v>16486</v>
      </c>
      <c r="I73" s="3">
        <v>0</v>
      </c>
      <c r="J73" s="3">
        <v>1</v>
      </c>
      <c r="K73" t="s">
        <v>235</v>
      </c>
      <c r="L73">
        <f>AVERAGE(F69:F73)</f>
        <v>-19.779199999999999</v>
      </c>
      <c r="M73">
        <f>AVERAGE(G69:G73)</f>
        <v>-155.71299999999999</v>
      </c>
      <c r="N73">
        <f>STDEV(F69:F73)</f>
        <v>7.0591784224511109E-2</v>
      </c>
      <c r="O73">
        <f>STDEV(G69:G73)</f>
        <v>0.52107197199619526</v>
      </c>
      <c r="P73">
        <f>1.0139*L73-0.566</f>
        <v>-20.620130879999998</v>
      </c>
      <c r="Q73">
        <f>1.012*M73+2.22149</f>
        <v>-155.36006600000002</v>
      </c>
    </row>
    <row r="74" spans="1:17" x14ac:dyDescent="0.5">
      <c r="A74">
        <v>73</v>
      </c>
      <c r="B74" t="s">
        <v>115</v>
      </c>
      <c r="C74" t="s">
        <v>116</v>
      </c>
      <c r="D74" s="2">
        <v>8</v>
      </c>
      <c r="E74">
        <v>1</v>
      </c>
      <c r="F74">
        <v>-1.071</v>
      </c>
      <c r="G74">
        <v>-41.994999999999997</v>
      </c>
      <c r="H74">
        <v>16709</v>
      </c>
      <c r="I74">
        <v>-1</v>
      </c>
      <c r="J74">
        <v>1</v>
      </c>
    </row>
    <row r="75" spans="1:17" x14ac:dyDescent="0.5">
      <c r="A75">
        <v>74</v>
      </c>
      <c r="B75" t="s">
        <v>115</v>
      </c>
      <c r="C75" t="s">
        <v>117</v>
      </c>
      <c r="D75" s="2">
        <v>8</v>
      </c>
      <c r="E75">
        <v>2</v>
      </c>
      <c r="F75">
        <v>-0.125</v>
      </c>
      <c r="G75">
        <v>-31.079000000000001</v>
      </c>
      <c r="H75">
        <v>16881</v>
      </c>
      <c r="I75">
        <v>-1</v>
      </c>
      <c r="J75">
        <v>1</v>
      </c>
    </row>
    <row r="76" spans="1:17" x14ac:dyDescent="0.5">
      <c r="A76">
        <v>75</v>
      </c>
      <c r="B76" t="s">
        <v>115</v>
      </c>
      <c r="C76" t="s">
        <v>118</v>
      </c>
      <c r="D76" s="2">
        <v>8</v>
      </c>
      <c r="E76">
        <v>3</v>
      </c>
      <c r="F76">
        <v>0.183</v>
      </c>
      <c r="G76">
        <v>-28.305</v>
      </c>
      <c r="H76">
        <v>16508</v>
      </c>
      <c r="I76">
        <v>-1</v>
      </c>
      <c r="J76">
        <v>1</v>
      </c>
    </row>
    <row r="77" spans="1:17" x14ac:dyDescent="0.5">
      <c r="A77">
        <v>76</v>
      </c>
      <c r="B77" t="s">
        <v>115</v>
      </c>
      <c r="C77" t="s">
        <v>119</v>
      </c>
      <c r="D77" s="2">
        <v>8</v>
      </c>
      <c r="E77">
        <v>4</v>
      </c>
      <c r="F77">
        <v>0.28100000000000003</v>
      </c>
      <c r="G77">
        <v>-27.209</v>
      </c>
      <c r="H77">
        <v>16459</v>
      </c>
      <c r="I77">
        <v>0</v>
      </c>
      <c r="J77">
        <v>1</v>
      </c>
    </row>
    <row r="78" spans="1:17" x14ac:dyDescent="0.5">
      <c r="A78">
        <v>77</v>
      </c>
      <c r="B78" t="s">
        <v>115</v>
      </c>
      <c r="C78" t="s">
        <v>120</v>
      </c>
      <c r="D78" s="2">
        <v>8</v>
      </c>
      <c r="E78">
        <v>5</v>
      </c>
      <c r="F78">
        <v>0.36</v>
      </c>
      <c r="G78">
        <v>-26.53</v>
      </c>
      <c r="H78">
        <v>16470</v>
      </c>
      <c r="I78">
        <v>0</v>
      </c>
      <c r="J78">
        <v>1</v>
      </c>
    </row>
    <row r="79" spans="1:17" x14ac:dyDescent="0.5">
      <c r="A79">
        <v>78</v>
      </c>
      <c r="B79" t="s">
        <v>115</v>
      </c>
      <c r="C79" t="s">
        <v>121</v>
      </c>
      <c r="D79" s="2">
        <v>8</v>
      </c>
      <c r="E79">
        <v>6</v>
      </c>
      <c r="F79">
        <v>0.44600000000000001</v>
      </c>
      <c r="G79">
        <v>-26.029</v>
      </c>
      <c r="H79">
        <v>16452</v>
      </c>
      <c r="I79">
        <v>0</v>
      </c>
      <c r="J79">
        <v>1</v>
      </c>
    </row>
    <row r="80" spans="1:17" x14ac:dyDescent="0.5">
      <c r="A80">
        <v>79</v>
      </c>
      <c r="B80" t="s">
        <v>115</v>
      </c>
      <c r="C80" t="s">
        <v>122</v>
      </c>
      <c r="D80" s="2">
        <v>8</v>
      </c>
      <c r="E80">
        <v>7</v>
      </c>
      <c r="F80">
        <v>0.39800000000000002</v>
      </c>
      <c r="G80">
        <v>-25.891999999999999</v>
      </c>
      <c r="H80">
        <v>16474</v>
      </c>
      <c r="I80">
        <v>0</v>
      </c>
      <c r="J80">
        <v>1</v>
      </c>
    </row>
    <row r="81" spans="1:17" x14ac:dyDescent="0.5">
      <c r="A81">
        <v>80</v>
      </c>
      <c r="B81" t="s">
        <v>115</v>
      </c>
      <c r="C81" t="s">
        <v>123</v>
      </c>
      <c r="D81" s="2">
        <v>8</v>
      </c>
      <c r="E81">
        <v>8</v>
      </c>
      <c r="F81">
        <v>0.47499999999999998</v>
      </c>
      <c r="G81">
        <v>-25.617000000000001</v>
      </c>
      <c r="H81">
        <v>16495</v>
      </c>
      <c r="I81">
        <v>0</v>
      </c>
      <c r="J81">
        <v>1</v>
      </c>
    </row>
    <row r="82" spans="1:17" x14ac:dyDescent="0.5">
      <c r="A82">
        <v>81</v>
      </c>
      <c r="B82" t="s">
        <v>115</v>
      </c>
      <c r="C82" t="s">
        <v>124</v>
      </c>
      <c r="D82" s="2">
        <v>8</v>
      </c>
      <c r="E82">
        <v>9</v>
      </c>
      <c r="F82">
        <v>0.45100000000000001</v>
      </c>
      <c r="G82">
        <v>-25.436</v>
      </c>
      <c r="H82">
        <v>16438</v>
      </c>
      <c r="I82">
        <v>0</v>
      </c>
      <c r="J82">
        <v>1</v>
      </c>
      <c r="K82" t="s">
        <v>485</v>
      </c>
      <c r="L82">
        <f>AVERAGE(F78:F82)</f>
        <v>0.42600000000000005</v>
      </c>
      <c r="M82">
        <f>AVERAGE(G78:G82)</f>
        <v>-25.900799999999997</v>
      </c>
      <c r="N82">
        <f>STDEV(F78:F82)</f>
        <v>4.627634384866635E-2</v>
      </c>
      <c r="O82">
        <f>STDEV(G78:G82)</f>
        <v>0.4210067695417738</v>
      </c>
      <c r="P82">
        <f>1.0139*L82-0.566</f>
        <v>-0.13407859999999988</v>
      </c>
      <c r="Q82">
        <f>1.012*M82+2.22149</f>
        <v>-23.990119599999996</v>
      </c>
    </row>
    <row r="83" spans="1:17" x14ac:dyDescent="0.5">
      <c r="A83">
        <v>82</v>
      </c>
      <c r="B83" t="s">
        <v>125</v>
      </c>
      <c r="C83" t="s">
        <v>126</v>
      </c>
      <c r="D83" s="2">
        <v>9</v>
      </c>
      <c r="E83">
        <v>1</v>
      </c>
      <c r="F83">
        <v>-0.25600000000000001</v>
      </c>
      <c r="G83">
        <v>-31.914000000000001</v>
      </c>
      <c r="H83">
        <v>16623</v>
      </c>
      <c r="I83">
        <v>-1</v>
      </c>
      <c r="J83">
        <v>1</v>
      </c>
    </row>
    <row r="84" spans="1:17" x14ac:dyDescent="0.5">
      <c r="A84">
        <v>83</v>
      </c>
      <c r="B84" t="s">
        <v>125</v>
      </c>
      <c r="C84" t="s">
        <v>127</v>
      </c>
      <c r="D84" s="2">
        <v>9</v>
      </c>
      <c r="E84">
        <v>2</v>
      </c>
      <c r="F84">
        <v>-0.36599999999999999</v>
      </c>
      <c r="G84">
        <v>-32.286000000000001</v>
      </c>
      <c r="H84">
        <v>16822</v>
      </c>
      <c r="I84">
        <v>-1</v>
      </c>
      <c r="J84">
        <v>1</v>
      </c>
    </row>
    <row r="85" spans="1:17" x14ac:dyDescent="0.5">
      <c r="A85">
        <v>84</v>
      </c>
      <c r="B85" t="s">
        <v>125</v>
      </c>
      <c r="C85" t="s">
        <v>128</v>
      </c>
      <c r="D85" s="2">
        <v>9</v>
      </c>
      <c r="E85">
        <v>3</v>
      </c>
      <c r="F85">
        <v>-0.25</v>
      </c>
      <c r="G85">
        <v>-32.19</v>
      </c>
      <c r="H85">
        <v>16451</v>
      </c>
      <c r="I85">
        <v>-1</v>
      </c>
      <c r="J85">
        <v>1</v>
      </c>
    </row>
    <row r="86" spans="1:17" x14ac:dyDescent="0.5">
      <c r="A86">
        <v>85</v>
      </c>
      <c r="B86" t="s">
        <v>125</v>
      </c>
      <c r="C86" t="s">
        <v>129</v>
      </c>
      <c r="D86" s="2">
        <v>9</v>
      </c>
      <c r="E86">
        <v>4</v>
      </c>
      <c r="F86">
        <v>-0.224</v>
      </c>
      <c r="G86">
        <v>-32.168999999999997</v>
      </c>
      <c r="H86">
        <v>16471</v>
      </c>
      <c r="I86">
        <v>0</v>
      </c>
      <c r="J86">
        <v>1</v>
      </c>
    </row>
    <row r="87" spans="1:17" x14ac:dyDescent="0.5">
      <c r="A87">
        <v>86</v>
      </c>
      <c r="B87" t="s">
        <v>125</v>
      </c>
      <c r="C87" t="s">
        <v>130</v>
      </c>
      <c r="D87" s="2">
        <v>9</v>
      </c>
      <c r="E87">
        <v>5</v>
      </c>
      <c r="F87">
        <v>-0.27200000000000002</v>
      </c>
      <c r="G87">
        <v>-32.252000000000002</v>
      </c>
      <c r="H87">
        <v>16519</v>
      </c>
      <c r="I87">
        <v>0</v>
      </c>
      <c r="J87">
        <v>1</v>
      </c>
    </row>
    <row r="88" spans="1:17" x14ac:dyDescent="0.5">
      <c r="A88">
        <v>87</v>
      </c>
      <c r="B88" t="s">
        <v>125</v>
      </c>
      <c r="C88" t="s">
        <v>131</v>
      </c>
      <c r="D88" s="2">
        <v>9</v>
      </c>
      <c r="E88">
        <v>6</v>
      </c>
      <c r="F88">
        <v>-0.3</v>
      </c>
      <c r="G88">
        <v>-32.295000000000002</v>
      </c>
      <c r="H88">
        <v>16470</v>
      </c>
      <c r="I88">
        <v>0</v>
      </c>
      <c r="J88">
        <v>1</v>
      </c>
    </row>
    <row r="89" spans="1:17" x14ac:dyDescent="0.5">
      <c r="A89">
        <v>88</v>
      </c>
      <c r="B89" t="s">
        <v>125</v>
      </c>
      <c r="C89" t="s">
        <v>132</v>
      </c>
      <c r="D89" s="2">
        <v>9</v>
      </c>
      <c r="E89">
        <v>7</v>
      </c>
      <c r="F89">
        <v>-0.27400000000000002</v>
      </c>
      <c r="G89">
        <v>-32.18</v>
      </c>
      <c r="H89">
        <v>16512</v>
      </c>
      <c r="I89">
        <v>0</v>
      </c>
      <c r="J89">
        <v>1</v>
      </c>
    </row>
    <row r="90" spans="1:17" x14ac:dyDescent="0.5">
      <c r="A90">
        <v>89</v>
      </c>
      <c r="B90" t="s">
        <v>125</v>
      </c>
      <c r="C90" t="s">
        <v>133</v>
      </c>
      <c r="D90" s="2">
        <v>9</v>
      </c>
      <c r="E90">
        <v>8</v>
      </c>
      <c r="F90">
        <v>-0.23699999999999999</v>
      </c>
      <c r="G90">
        <v>-32.207000000000001</v>
      </c>
      <c r="H90">
        <v>16513</v>
      </c>
      <c r="I90">
        <v>0</v>
      </c>
      <c r="J90">
        <v>1</v>
      </c>
    </row>
    <row r="91" spans="1:17" x14ac:dyDescent="0.5">
      <c r="A91">
        <v>90</v>
      </c>
      <c r="B91" t="s">
        <v>125</v>
      </c>
      <c r="C91" t="s">
        <v>134</v>
      </c>
      <c r="D91" s="2">
        <v>9</v>
      </c>
      <c r="E91">
        <v>9</v>
      </c>
      <c r="F91">
        <v>-0.26700000000000002</v>
      </c>
      <c r="G91">
        <v>-32.180999999999997</v>
      </c>
      <c r="H91">
        <v>16496</v>
      </c>
      <c r="I91">
        <v>0</v>
      </c>
      <c r="J91">
        <v>1</v>
      </c>
      <c r="K91" t="s">
        <v>486</v>
      </c>
      <c r="L91">
        <f>AVERAGE(F87:F91)</f>
        <v>-0.27</v>
      </c>
      <c r="M91">
        <f>AVERAGE(G87:G91)</f>
        <v>-32.222999999999999</v>
      </c>
      <c r="N91">
        <f>STDEV(F87:F91)</f>
        <v>2.2461077445216204E-2</v>
      </c>
      <c r="O91">
        <f>STDEV(G87:G91)</f>
        <v>4.9734294003234349E-2</v>
      </c>
      <c r="P91">
        <f>1.0139*L91-0.566</f>
        <v>-0.83975299999999997</v>
      </c>
      <c r="Q91">
        <f>1.012*M91+2.22149</f>
        <v>-30.388186000000001</v>
      </c>
    </row>
    <row r="92" spans="1:17" x14ac:dyDescent="0.5">
      <c r="A92">
        <v>91</v>
      </c>
      <c r="B92" t="s">
        <v>135</v>
      </c>
      <c r="C92" t="s">
        <v>136</v>
      </c>
      <c r="D92" s="2">
        <v>10</v>
      </c>
      <c r="E92">
        <v>1</v>
      </c>
      <c r="F92">
        <v>2.7709999999999999</v>
      </c>
      <c r="G92">
        <v>-31.681000000000001</v>
      </c>
      <c r="H92">
        <v>16640</v>
      </c>
      <c r="I92">
        <v>-1</v>
      </c>
      <c r="J92">
        <v>1</v>
      </c>
    </row>
    <row r="93" spans="1:17" x14ac:dyDescent="0.5">
      <c r="A93">
        <v>92</v>
      </c>
      <c r="B93" t="s">
        <v>135</v>
      </c>
      <c r="C93" t="s">
        <v>137</v>
      </c>
      <c r="D93" s="2">
        <v>10</v>
      </c>
      <c r="E93">
        <v>2</v>
      </c>
      <c r="F93">
        <v>2.794</v>
      </c>
      <c r="G93">
        <v>-31.556999999999999</v>
      </c>
      <c r="H93">
        <v>16988</v>
      </c>
      <c r="I93">
        <v>-1</v>
      </c>
      <c r="J93">
        <v>1</v>
      </c>
    </row>
    <row r="94" spans="1:17" x14ac:dyDescent="0.5">
      <c r="A94">
        <v>93</v>
      </c>
      <c r="B94" t="s">
        <v>135</v>
      </c>
      <c r="C94" t="s">
        <v>138</v>
      </c>
      <c r="D94" s="2">
        <v>10</v>
      </c>
      <c r="E94">
        <v>3</v>
      </c>
      <c r="F94">
        <v>2.968</v>
      </c>
      <c r="G94">
        <v>-31.33</v>
      </c>
      <c r="H94">
        <v>16561</v>
      </c>
      <c r="I94">
        <v>-1</v>
      </c>
      <c r="J94">
        <v>1</v>
      </c>
    </row>
    <row r="95" spans="1:17" x14ac:dyDescent="0.5">
      <c r="A95">
        <v>94</v>
      </c>
      <c r="B95" t="s">
        <v>135</v>
      </c>
      <c r="C95" t="s">
        <v>139</v>
      </c>
      <c r="D95" s="2">
        <v>10</v>
      </c>
      <c r="E95">
        <v>4</v>
      </c>
      <c r="F95">
        <v>3.0139999999999998</v>
      </c>
      <c r="G95">
        <v>-31.37</v>
      </c>
      <c r="H95">
        <v>16487</v>
      </c>
      <c r="I95">
        <v>0</v>
      </c>
      <c r="J95">
        <v>1</v>
      </c>
    </row>
    <row r="96" spans="1:17" x14ac:dyDescent="0.5">
      <c r="A96">
        <v>95</v>
      </c>
      <c r="B96" t="s">
        <v>135</v>
      </c>
      <c r="C96" t="s">
        <v>140</v>
      </c>
      <c r="D96" s="2">
        <v>10</v>
      </c>
      <c r="E96">
        <v>5</v>
      </c>
      <c r="F96">
        <v>3.0219999999999998</v>
      </c>
      <c r="G96">
        <v>-31.24</v>
      </c>
      <c r="H96">
        <v>16462</v>
      </c>
      <c r="I96">
        <v>0</v>
      </c>
      <c r="J96">
        <v>1</v>
      </c>
    </row>
    <row r="97" spans="1:17" x14ac:dyDescent="0.5">
      <c r="A97">
        <v>96</v>
      </c>
      <c r="B97" t="s">
        <v>135</v>
      </c>
      <c r="C97" t="s">
        <v>141</v>
      </c>
      <c r="D97" s="2">
        <v>10</v>
      </c>
      <c r="E97">
        <v>6</v>
      </c>
      <c r="F97">
        <v>2.9750000000000001</v>
      </c>
      <c r="G97">
        <v>-31.335999999999999</v>
      </c>
      <c r="H97">
        <v>16497</v>
      </c>
      <c r="I97">
        <v>0</v>
      </c>
      <c r="J97">
        <v>1</v>
      </c>
    </row>
    <row r="98" spans="1:17" x14ac:dyDescent="0.5">
      <c r="A98">
        <v>97</v>
      </c>
      <c r="B98" t="s">
        <v>135</v>
      </c>
      <c r="C98" t="s">
        <v>142</v>
      </c>
      <c r="D98" s="2">
        <v>10</v>
      </c>
      <c r="E98">
        <v>7</v>
      </c>
      <c r="F98">
        <v>3.024</v>
      </c>
      <c r="G98">
        <v>-31.3</v>
      </c>
      <c r="H98">
        <v>16517</v>
      </c>
      <c r="I98">
        <v>0</v>
      </c>
      <c r="J98">
        <v>1</v>
      </c>
    </row>
    <row r="99" spans="1:17" x14ac:dyDescent="0.5">
      <c r="A99">
        <v>98</v>
      </c>
      <c r="B99" t="s">
        <v>135</v>
      </c>
      <c r="C99" t="s">
        <v>143</v>
      </c>
      <c r="D99" s="2">
        <v>10</v>
      </c>
      <c r="E99">
        <v>8</v>
      </c>
      <c r="F99">
        <v>3.0459999999999998</v>
      </c>
      <c r="G99">
        <v>-31.302</v>
      </c>
      <c r="H99">
        <v>16509</v>
      </c>
      <c r="I99">
        <v>0</v>
      </c>
      <c r="J99">
        <v>1</v>
      </c>
    </row>
    <row r="100" spans="1:17" x14ac:dyDescent="0.5">
      <c r="A100">
        <v>99</v>
      </c>
      <c r="B100" t="s">
        <v>135</v>
      </c>
      <c r="C100" t="s">
        <v>144</v>
      </c>
      <c r="D100" s="2">
        <v>10</v>
      </c>
      <c r="E100">
        <v>9</v>
      </c>
      <c r="F100">
        <v>3.0449999999999999</v>
      </c>
      <c r="G100">
        <v>-31.390999999999998</v>
      </c>
      <c r="H100">
        <v>16517</v>
      </c>
      <c r="I100">
        <v>0</v>
      </c>
      <c r="J100">
        <v>1</v>
      </c>
      <c r="K100" t="s">
        <v>487</v>
      </c>
      <c r="L100">
        <f>AVERAGE(F96:F100)</f>
        <v>3.0224000000000002</v>
      </c>
      <c r="M100">
        <f>AVERAGE(G96:G100)</f>
        <v>-31.313799999999997</v>
      </c>
      <c r="N100">
        <f>STDEV(F96:F100)</f>
        <v>2.8797569341873195E-2</v>
      </c>
      <c r="O100">
        <f>STDEV(G96:G100)</f>
        <v>5.5291952398156201E-2</v>
      </c>
      <c r="P100">
        <f>1.0139*L100-0.566</f>
        <v>2.4984113600000004</v>
      </c>
      <c r="Q100">
        <f>1.012*M100+2.22149</f>
        <v>-29.468075599999999</v>
      </c>
    </row>
    <row r="101" spans="1:17" x14ac:dyDescent="0.5">
      <c r="A101">
        <v>100</v>
      </c>
      <c r="B101" t="s">
        <v>145</v>
      </c>
      <c r="C101" t="s">
        <v>146</v>
      </c>
      <c r="D101" s="2">
        <v>11</v>
      </c>
      <c r="E101">
        <v>1</v>
      </c>
      <c r="F101">
        <v>-1.8340000000000001</v>
      </c>
      <c r="G101">
        <v>-26.998000000000001</v>
      </c>
      <c r="H101">
        <v>16629</v>
      </c>
      <c r="I101">
        <v>-1</v>
      </c>
      <c r="J101">
        <v>1</v>
      </c>
    </row>
    <row r="102" spans="1:17" x14ac:dyDescent="0.5">
      <c r="A102">
        <v>101</v>
      </c>
      <c r="B102" t="s">
        <v>145</v>
      </c>
      <c r="C102" t="s">
        <v>147</v>
      </c>
      <c r="D102" s="2">
        <v>11</v>
      </c>
      <c r="E102">
        <v>2</v>
      </c>
      <c r="F102">
        <v>-2.161</v>
      </c>
      <c r="G102">
        <v>-26.593</v>
      </c>
      <c r="H102">
        <v>16891</v>
      </c>
      <c r="I102">
        <v>-1</v>
      </c>
      <c r="J102">
        <v>1</v>
      </c>
    </row>
    <row r="103" spans="1:17" x14ac:dyDescent="0.5">
      <c r="A103">
        <v>102</v>
      </c>
      <c r="B103" t="s">
        <v>145</v>
      </c>
      <c r="C103" t="s">
        <v>148</v>
      </c>
      <c r="D103" s="2">
        <v>11</v>
      </c>
      <c r="E103">
        <v>3</v>
      </c>
      <c r="F103">
        <v>-2.1659999999999999</v>
      </c>
      <c r="G103">
        <v>-26.286000000000001</v>
      </c>
      <c r="H103">
        <v>16484</v>
      </c>
      <c r="I103">
        <v>-1</v>
      </c>
      <c r="J103">
        <v>1</v>
      </c>
    </row>
    <row r="104" spans="1:17" x14ac:dyDescent="0.5">
      <c r="A104">
        <v>103</v>
      </c>
      <c r="B104" t="s">
        <v>145</v>
      </c>
      <c r="C104" t="s">
        <v>149</v>
      </c>
      <c r="D104" s="2">
        <v>11</v>
      </c>
      <c r="E104">
        <v>4</v>
      </c>
      <c r="F104">
        <v>-2.1920000000000002</v>
      </c>
      <c r="G104">
        <v>-26.143000000000001</v>
      </c>
      <c r="H104">
        <v>16547</v>
      </c>
      <c r="I104">
        <v>0</v>
      </c>
      <c r="J104">
        <v>1</v>
      </c>
    </row>
    <row r="105" spans="1:17" x14ac:dyDescent="0.5">
      <c r="A105">
        <v>104</v>
      </c>
      <c r="B105" t="s">
        <v>145</v>
      </c>
      <c r="C105" t="s">
        <v>150</v>
      </c>
      <c r="D105" s="2">
        <v>11</v>
      </c>
      <c r="E105">
        <v>5</v>
      </c>
      <c r="F105">
        <v>-2.2160000000000002</v>
      </c>
      <c r="G105">
        <v>-26.155999999999999</v>
      </c>
      <c r="H105">
        <v>16454</v>
      </c>
      <c r="I105">
        <v>0</v>
      </c>
      <c r="J105">
        <v>1</v>
      </c>
    </row>
    <row r="106" spans="1:17" x14ac:dyDescent="0.5">
      <c r="A106">
        <v>105</v>
      </c>
      <c r="B106" t="s">
        <v>145</v>
      </c>
      <c r="C106" t="s">
        <v>151</v>
      </c>
      <c r="D106" s="2">
        <v>11</v>
      </c>
      <c r="E106">
        <v>6</v>
      </c>
      <c r="F106">
        <v>-2.3069999999999999</v>
      </c>
      <c r="G106">
        <v>-26.126000000000001</v>
      </c>
      <c r="H106">
        <v>16500</v>
      </c>
      <c r="I106">
        <v>0</v>
      </c>
      <c r="J106">
        <v>1</v>
      </c>
    </row>
    <row r="107" spans="1:17" x14ac:dyDescent="0.5">
      <c r="A107">
        <v>106</v>
      </c>
      <c r="B107" t="s">
        <v>145</v>
      </c>
      <c r="C107" t="s">
        <v>152</v>
      </c>
      <c r="D107" s="2">
        <v>11</v>
      </c>
      <c r="E107">
        <v>7</v>
      </c>
      <c r="F107">
        <v>-2.2629999999999999</v>
      </c>
      <c r="G107">
        <v>-26.077999999999999</v>
      </c>
      <c r="H107">
        <v>16445</v>
      </c>
      <c r="I107">
        <v>0</v>
      </c>
      <c r="J107">
        <v>1</v>
      </c>
    </row>
    <row r="108" spans="1:17" x14ac:dyDescent="0.5">
      <c r="A108">
        <v>107</v>
      </c>
      <c r="B108" t="s">
        <v>145</v>
      </c>
      <c r="C108" t="s">
        <v>153</v>
      </c>
      <c r="D108" s="2">
        <v>11</v>
      </c>
      <c r="E108">
        <v>8</v>
      </c>
      <c r="F108">
        <v>-2.21</v>
      </c>
      <c r="G108">
        <v>-26.006</v>
      </c>
      <c r="H108">
        <v>16537</v>
      </c>
      <c r="I108">
        <v>0</v>
      </c>
      <c r="J108">
        <v>1</v>
      </c>
    </row>
    <row r="109" spans="1:17" x14ac:dyDescent="0.5">
      <c r="A109">
        <v>108</v>
      </c>
      <c r="B109" t="s">
        <v>145</v>
      </c>
      <c r="C109" t="s">
        <v>154</v>
      </c>
      <c r="D109" s="2">
        <v>11</v>
      </c>
      <c r="E109">
        <v>9</v>
      </c>
      <c r="F109">
        <v>-2.246</v>
      </c>
      <c r="G109">
        <v>-25.64</v>
      </c>
      <c r="H109">
        <v>16556</v>
      </c>
      <c r="I109">
        <v>0</v>
      </c>
      <c r="J109">
        <v>1</v>
      </c>
      <c r="K109" t="s">
        <v>488</v>
      </c>
      <c r="L109">
        <f>AVERAGE(F105:F109)</f>
        <v>-2.2483999999999997</v>
      </c>
      <c r="M109">
        <f>AVERAGE(G105:G109)</f>
        <v>-26.001200000000001</v>
      </c>
      <c r="N109">
        <f>STDEV(F105:F109)</f>
        <v>3.9297582622853475E-2</v>
      </c>
      <c r="O109">
        <f>STDEV(G105:G109)</f>
        <v>0.20971695210449692</v>
      </c>
      <c r="P109">
        <f>1.0139*L109-0.566</f>
        <v>-2.8456527599999997</v>
      </c>
      <c r="Q109">
        <f>1.012*M109+2.22149</f>
        <v>-24.0917244</v>
      </c>
    </row>
    <row r="110" spans="1:17" x14ac:dyDescent="0.5">
      <c r="A110" s="3">
        <v>109</v>
      </c>
      <c r="B110" s="3" t="s">
        <v>155</v>
      </c>
      <c r="C110" s="3" t="s">
        <v>156</v>
      </c>
      <c r="D110" s="4">
        <v>1</v>
      </c>
      <c r="E110" s="3">
        <v>1</v>
      </c>
      <c r="F110" s="3">
        <v>-18.346</v>
      </c>
      <c r="G110" s="3">
        <v>-138.976</v>
      </c>
      <c r="H110" s="3">
        <v>16710</v>
      </c>
      <c r="I110" s="3">
        <v>-1</v>
      </c>
      <c r="J110" s="3">
        <v>1</v>
      </c>
    </row>
    <row r="111" spans="1:17" x14ac:dyDescent="0.5">
      <c r="A111" s="3">
        <v>110</v>
      </c>
      <c r="B111" s="3" t="s">
        <v>155</v>
      </c>
      <c r="C111" s="3" t="s">
        <v>157</v>
      </c>
      <c r="D111" s="4">
        <v>1</v>
      </c>
      <c r="E111" s="3">
        <v>2</v>
      </c>
      <c r="F111" s="3">
        <v>-19.222000000000001</v>
      </c>
      <c r="G111" s="3">
        <v>-149.321</v>
      </c>
      <c r="H111" s="3">
        <v>16560</v>
      </c>
      <c r="I111" s="3">
        <v>-1</v>
      </c>
      <c r="J111" s="3">
        <v>1</v>
      </c>
    </row>
    <row r="112" spans="1:17" x14ac:dyDescent="0.5">
      <c r="A112" s="3">
        <v>111</v>
      </c>
      <c r="B112" s="3" t="s">
        <v>155</v>
      </c>
      <c r="C112" s="3" t="s">
        <v>158</v>
      </c>
      <c r="D112" s="4">
        <v>1</v>
      </c>
      <c r="E112" s="3">
        <v>3</v>
      </c>
      <c r="F112" s="3">
        <v>-19.431999999999999</v>
      </c>
      <c r="G112" s="3">
        <v>-151.995</v>
      </c>
      <c r="H112" s="3">
        <v>16528</v>
      </c>
      <c r="I112" s="3">
        <v>-1</v>
      </c>
      <c r="J112" s="3">
        <v>1</v>
      </c>
    </row>
    <row r="113" spans="1:17" x14ac:dyDescent="0.5">
      <c r="A113" s="3">
        <v>112</v>
      </c>
      <c r="B113" s="3" t="s">
        <v>155</v>
      </c>
      <c r="C113" s="3" t="s">
        <v>159</v>
      </c>
      <c r="D113" s="4">
        <v>1</v>
      </c>
      <c r="E113" s="3">
        <v>4</v>
      </c>
      <c r="F113" s="3">
        <v>-19.565000000000001</v>
      </c>
      <c r="G113" s="3">
        <v>-153.20699999999999</v>
      </c>
      <c r="H113" s="3">
        <v>16556</v>
      </c>
      <c r="I113" s="3">
        <v>0</v>
      </c>
      <c r="J113" s="3">
        <v>1</v>
      </c>
    </row>
    <row r="114" spans="1:17" x14ac:dyDescent="0.5">
      <c r="A114" s="3">
        <v>113</v>
      </c>
      <c r="B114" s="3" t="s">
        <v>155</v>
      </c>
      <c r="C114" s="3" t="s">
        <v>160</v>
      </c>
      <c r="D114" s="4">
        <v>1</v>
      </c>
      <c r="E114" s="3">
        <v>5</v>
      </c>
      <c r="F114" s="3">
        <v>-19.666</v>
      </c>
      <c r="G114" s="3">
        <v>-153.947</v>
      </c>
      <c r="H114" s="3">
        <v>16518</v>
      </c>
      <c r="I114" s="3">
        <v>0</v>
      </c>
      <c r="J114" s="3">
        <v>1</v>
      </c>
    </row>
    <row r="115" spans="1:17" x14ac:dyDescent="0.5">
      <c r="A115" s="3">
        <v>114</v>
      </c>
      <c r="B115" s="3" t="s">
        <v>155</v>
      </c>
      <c r="C115" s="3" t="s">
        <v>161</v>
      </c>
      <c r="D115" s="4">
        <v>1</v>
      </c>
      <c r="E115" s="3">
        <v>6</v>
      </c>
      <c r="F115" s="3">
        <v>-19.690000000000001</v>
      </c>
      <c r="G115" s="3">
        <v>-154.571</v>
      </c>
      <c r="H115" s="3">
        <v>16585</v>
      </c>
      <c r="I115" s="3">
        <v>0</v>
      </c>
      <c r="J115" s="3">
        <v>1</v>
      </c>
    </row>
    <row r="116" spans="1:17" x14ac:dyDescent="0.5">
      <c r="A116" s="3">
        <v>115</v>
      </c>
      <c r="B116" s="3" t="s">
        <v>155</v>
      </c>
      <c r="C116" s="3" t="s">
        <v>162</v>
      </c>
      <c r="D116" s="4">
        <v>1</v>
      </c>
      <c r="E116" s="3">
        <v>7</v>
      </c>
      <c r="F116" s="3">
        <v>-19.765000000000001</v>
      </c>
      <c r="G116" s="3">
        <v>-154.785</v>
      </c>
      <c r="H116" s="3">
        <v>16569</v>
      </c>
      <c r="I116" s="3">
        <v>0</v>
      </c>
      <c r="J116" s="3">
        <v>1</v>
      </c>
    </row>
    <row r="117" spans="1:17" x14ac:dyDescent="0.5">
      <c r="A117" s="3">
        <v>116</v>
      </c>
      <c r="B117" s="3" t="s">
        <v>155</v>
      </c>
      <c r="C117" s="3" t="s">
        <v>163</v>
      </c>
      <c r="D117" s="4">
        <v>1</v>
      </c>
      <c r="E117" s="3">
        <v>8</v>
      </c>
      <c r="F117" s="3">
        <v>-19.75</v>
      </c>
      <c r="G117" s="3">
        <v>-155.21600000000001</v>
      </c>
      <c r="H117" s="3">
        <v>16597</v>
      </c>
      <c r="I117" s="3">
        <v>0</v>
      </c>
      <c r="J117" s="3">
        <v>1</v>
      </c>
    </row>
    <row r="118" spans="1:17" x14ac:dyDescent="0.5">
      <c r="A118" s="3">
        <v>117</v>
      </c>
      <c r="B118" s="3" t="s">
        <v>155</v>
      </c>
      <c r="C118" s="3" t="s">
        <v>164</v>
      </c>
      <c r="D118" s="4">
        <v>1</v>
      </c>
      <c r="E118" s="3">
        <v>9</v>
      </c>
      <c r="F118" s="3">
        <v>-19.753</v>
      </c>
      <c r="G118" s="3">
        <v>-155.26599999999999</v>
      </c>
      <c r="H118" s="3">
        <v>16557</v>
      </c>
      <c r="I118" s="3">
        <v>0</v>
      </c>
      <c r="J118" s="3">
        <v>1</v>
      </c>
      <c r="K118" t="s">
        <v>235</v>
      </c>
      <c r="L118">
        <f>AVERAGE(F114:F118)</f>
        <v>-19.724800000000002</v>
      </c>
      <c r="M118">
        <f>AVERAGE(G114:G118)</f>
        <v>-154.75700000000001</v>
      </c>
      <c r="N118">
        <f>STDEV(F114:F118)</f>
        <v>4.3916967108396501E-2</v>
      </c>
      <c r="O118">
        <f>STDEV(G114:G118)</f>
        <v>0.538804695599434</v>
      </c>
      <c r="P118">
        <f>1.0139*L118-0.566</f>
        <v>-20.564974720000002</v>
      </c>
      <c r="Q118">
        <f>1.012*M118+2.22149</f>
        <v>-154.39259400000003</v>
      </c>
    </row>
    <row r="119" spans="1:17" x14ac:dyDescent="0.5">
      <c r="A119">
        <v>118</v>
      </c>
      <c r="B119" t="s">
        <v>165</v>
      </c>
      <c r="C119" t="s">
        <v>166</v>
      </c>
      <c r="D119" s="2">
        <v>12</v>
      </c>
      <c r="E119">
        <v>1</v>
      </c>
      <c r="F119">
        <v>-11.673</v>
      </c>
      <c r="G119">
        <v>-80.692999999999998</v>
      </c>
      <c r="H119">
        <v>16735</v>
      </c>
      <c r="I119">
        <v>-1</v>
      </c>
      <c r="J119">
        <v>1</v>
      </c>
    </row>
    <row r="120" spans="1:17" x14ac:dyDescent="0.5">
      <c r="A120">
        <v>119</v>
      </c>
      <c r="B120" t="s">
        <v>165</v>
      </c>
      <c r="C120" t="s">
        <v>167</v>
      </c>
      <c r="D120" s="2">
        <v>12</v>
      </c>
      <c r="E120">
        <v>2</v>
      </c>
      <c r="F120">
        <v>-11.156000000000001</v>
      </c>
      <c r="G120">
        <v>-73.512</v>
      </c>
      <c r="H120">
        <v>16808</v>
      </c>
      <c r="I120">
        <v>-1</v>
      </c>
      <c r="J120">
        <v>1</v>
      </c>
    </row>
    <row r="121" spans="1:17" x14ac:dyDescent="0.5">
      <c r="A121">
        <v>120</v>
      </c>
      <c r="B121" t="s">
        <v>165</v>
      </c>
      <c r="C121" t="s">
        <v>168</v>
      </c>
      <c r="D121" s="2">
        <v>12</v>
      </c>
      <c r="E121">
        <v>3</v>
      </c>
      <c r="F121">
        <v>-11.13</v>
      </c>
      <c r="G121">
        <v>-72.691999999999993</v>
      </c>
      <c r="H121">
        <v>16655</v>
      </c>
      <c r="I121">
        <v>-1</v>
      </c>
      <c r="J121">
        <v>1</v>
      </c>
    </row>
    <row r="122" spans="1:17" x14ac:dyDescent="0.5">
      <c r="A122">
        <v>121</v>
      </c>
      <c r="B122" t="s">
        <v>165</v>
      </c>
      <c r="C122" t="s">
        <v>169</v>
      </c>
      <c r="D122" s="2">
        <v>12</v>
      </c>
      <c r="E122">
        <v>4</v>
      </c>
      <c r="F122">
        <v>-11.170999999999999</v>
      </c>
      <c r="G122">
        <v>-72.204999999999998</v>
      </c>
      <c r="H122">
        <v>16706</v>
      </c>
      <c r="I122">
        <v>0</v>
      </c>
      <c r="J122">
        <v>1</v>
      </c>
    </row>
    <row r="123" spans="1:17" x14ac:dyDescent="0.5">
      <c r="A123">
        <v>122</v>
      </c>
      <c r="B123" t="s">
        <v>165</v>
      </c>
      <c r="C123" t="s">
        <v>170</v>
      </c>
      <c r="D123" s="2">
        <v>12</v>
      </c>
      <c r="E123">
        <v>5</v>
      </c>
      <c r="F123">
        <v>-11.122999999999999</v>
      </c>
      <c r="G123">
        <v>-71.828000000000003</v>
      </c>
      <c r="H123">
        <v>16608</v>
      </c>
      <c r="I123">
        <v>0</v>
      </c>
      <c r="J123">
        <v>1</v>
      </c>
    </row>
    <row r="124" spans="1:17" x14ac:dyDescent="0.5">
      <c r="A124">
        <v>123</v>
      </c>
      <c r="B124" t="s">
        <v>165</v>
      </c>
      <c r="C124" t="s">
        <v>171</v>
      </c>
      <c r="D124" s="2">
        <v>12</v>
      </c>
      <c r="E124">
        <v>6</v>
      </c>
      <c r="F124">
        <v>-11.097</v>
      </c>
      <c r="G124">
        <v>-71.489999999999995</v>
      </c>
      <c r="H124">
        <v>16674</v>
      </c>
      <c r="I124">
        <v>0</v>
      </c>
      <c r="J124">
        <v>1</v>
      </c>
    </row>
    <row r="125" spans="1:17" x14ac:dyDescent="0.5">
      <c r="A125">
        <v>124</v>
      </c>
      <c r="B125" t="s">
        <v>165</v>
      </c>
      <c r="C125" t="s">
        <v>172</v>
      </c>
      <c r="D125" s="2">
        <v>12</v>
      </c>
      <c r="E125">
        <v>7</v>
      </c>
      <c r="F125">
        <v>-11.069000000000001</v>
      </c>
      <c r="G125">
        <v>-71.049000000000007</v>
      </c>
      <c r="H125">
        <v>16648</v>
      </c>
      <c r="I125">
        <v>0</v>
      </c>
      <c r="J125">
        <v>1</v>
      </c>
    </row>
    <row r="126" spans="1:17" x14ac:dyDescent="0.5">
      <c r="A126">
        <v>125</v>
      </c>
      <c r="B126" t="s">
        <v>165</v>
      </c>
      <c r="C126" t="s">
        <v>173</v>
      </c>
      <c r="D126" s="2">
        <v>12</v>
      </c>
      <c r="E126">
        <v>8</v>
      </c>
      <c r="F126">
        <v>-11.098000000000001</v>
      </c>
      <c r="G126">
        <v>-71.015000000000001</v>
      </c>
      <c r="H126">
        <v>16706</v>
      </c>
      <c r="I126">
        <v>0</v>
      </c>
      <c r="J126">
        <v>1</v>
      </c>
    </row>
    <row r="127" spans="1:17" x14ac:dyDescent="0.5">
      <c r="A127">
        <v>126</v>
      </c>
      <c r="B127" t="s">
        <v>165</v>
      </c>
      <c r="C127" t="s">
        <v>174</v>
      </c>
      <c r="D127" s="2">
        <v>12</v>
      </c>
      <c r="E127">
        <v>9</v>
      </c>
      <c r="F127">
        <v>-11.099</v>
      </c>
      <c r="G127">
        <v>-70.768000000000001</v>
      </c>
      <c r="H127">
        <v>16675</v>
      </c>
      <c r="I127">
        <v>0</v>
      </c>
      <c r="J127">
        <v>1</v>
      </c>
      <c r="K127" t="s">
        <v>489</v>
      </c>
      <c r="L127">
        <f>AVERAGE(F123:F127)</f>
        <v>-11.097200000000001</v>
      </c>
      <c r="M127">
        <f>AVERAGE(G123:G127)</f>
        <v>-71.22999999999999</v>
      </c>
      <c r="N127">
        <f>STDEV(F123:F127)</f>
        <v>1.9136352839555924E-2</v>
      </c>
      <c r="O127">
        <f>STDEV(G123:G127)</f>
        <v>0.42356640565559422</v>
      </c>
      <c r="P127">
        <f>1.0139*L127-0.566</f>
        <v>-11.817451080000001</v>
      </c>
      <c r="Q127">
        <f>1.012*M127+2.22149</f>
        <v>-69.863269999999986</v>
      </c>
    </row>
    <row r="128" spans="1:17" x14ac:dyDescent="0.5">
      <c r="A128">
        <v>127</v>
      </c>
      <c r="B128" t="s">
        <v>175</v>
      </c>
      <c r="C128" t="s">
        <v>176</v>
      </c>
      <c r="D128" s="2">
        <v>13</v>
      </c>
      <c r="E128">
        <v>1</v>
      </c>
      <c r="F128">
        <v>2.7490000000000001</v>
      </c>
      <c r="G128">
        <v>-23.152000000000001</v>
      </c>
      <c r="H128">
        <v>16651</v>
      </c>
      <c r="I128">
        <v>-1</v>
      </c>
      <c r="J128">
        <v>1</v>
      </c>
    </row>
    <row r="129" spans="1:17" x14ac:dyDescent="0.5">
      <c r="A129">
        <v>128</v>
      </c>
      <c r="B129" t="s">
        <v>175</v>
      </c>
      <c r="C129" t="s">
        <v>177</v>
      </c>
      <c r="D129" s="2">
        <v>13</v>
      </c>
      <c r="E129">
        <v>2</v>
      </c>
      <c r="F129">
        <v>3.3860000000000001</v>
      </c>
      <c r="G129">
        <v>-18.827999999999999</v>
      </c>
      <c r="H129">
        <v>16918</v>
      </c>
      <c r="I129">
        <v>-1</v>
      </c>
      <c r="J129">
        <v>1</v>
      </c>
    </row>
    <row r="130" spans="1:17" x14ac:dyDescent="0.5">
      <c r="A130">
        <v>129</v>
      </c>
      <c r="B130" t="s">
        <v>175</v>
      </c>
      <c r="C130" t="s">
        <v>178</v>
      </c>
      <c r="D130" s="2">
        <v>13</v>
      </c>
      <c r="E130">
        <v>3</v>
      </c>
      <c r="F130">
        <v>3.786</v>
      </c>
      <c r="G130">
        <v>-17.204999999999998</v>
      </c>
      <c r="H130">
        <v>16643</v>
      </c>
      <c r="I130">
        <v>-1</v>
      </c>
      <c r="J130">
        <v>1</v>
      </c>
    </row>
    <row r="131" spans="1:17" x14ac:dyDescent="0.5">
      <c r="A131">
        <v>130</v>
      </c>
      <c r="B131" t="s">
        <v>175</v>
      </c>
      <c r="C131" t="s">
        <v>179</v>
      </c>
      <c r="D131" s="2">
        <v>13</v>
      </c>
      <c r="E131">
        <v>4</v>
      </c>
      <c r="F131">
        <v>3.89</v>
      </c>
      <c r="G131">
        <v>-16.736000000000001</v>
      </c>
      <c r="H131">
        <v>16653</v>
      </c>
      <c r="I131">
        <v>0</v>
      </c>
      <c r="J131">
        <v>1</v>
      </c>
    </row>
    <row r="132" spans="1:17" x14ac:dyDescent="0.5">
      <c r="A132">
        <v>131</v>
      </c>
      <c r="B132" t="s">
        <v>175</v>
      </c>
      <c r="C132" t="s">
        <v>180</v>
      </c>
      <c r="D132" s="2">
        <v>13</v>
      </c>
      <c r="E132">
        <v>5</v>
      </c>
      <c r="F132">
        <v>3.9630000000000001</v>
      </c>
      <c r="G132">
        <v>-16.279</v>
      </c>
      <c r="H132">
        <v>16682</v>
      </c>
      <c r="I132">
        <v>0</v>
      </c>
      <c r="J132">
        <v>1</v>
      </c>
    </row>
    <row r="133" spans="1:17" x14ac:dyDescent="0.5">
      <c r="A133">
        <v>132</v>
      </c>
      <c r="B133" t="s">
        <v>175</v>
      </c>
      <c r="C133" t="s">
        <v>181</v>
      </c>
      <c r="D133" s="2">
        <v>13</v>
      </c>
      <c r="E133">
        <v>6</v>
      </c>
      <c r="F133">
        <v>3.9889999999999999</v>
      </c>
      <c r="G133">
        <v>-16.064</v>
      </c>
      <c r="H133">
        <v>16671</v>
      </c>
      <c r="I133">
        <v>0</v>
      </c>
      <c r="J133">
        <v>1</v>
      </c>
    </row>
    <row r="134" spans="1:17" x14ac:dyDescent="0.5">
      <c r="A134">
        <v>133</v>
      </c>
      <c r="B134" t="s">
        <v>175</v>
      </c>
      <c r="C134" t="s">
        <v>182</v>
      </c>
      <c r="D134" s="2">
        <v>13</v>
      </c>
      <c r="E134">
        <v>7</v>
      </c>
      <c r="F134">
        <v>3.8929999999999998</v>
      </c>
      <c r="G134">
        <v>-16.084</v>
      </c>
      <c r="H134">
        <v>16684</v>
      </c>
      <c r="I134">
        <v>0</v>
      </c>
      <c r="J134">
        <v>1</v>
      </c>
    </row>
    <row r="135" spans="1:17" x14ac:dyDescent="0.5">
      <c r="A135">
        <v>134</v>
      </c>
      <c r="B135" t="s">
        <v>175</v>
      </c>
      <c r="C135" t="s">
        <v>183</v>
      </c>
      <c r="D135" s="2">
        <v>13</v>
      </c>
      <c r="E135">
        <v>8</v>
      </c>
      <c r="F135">
        <v>3.9860000000000002</v>
      </c>
      <c r="G135">
        <v>-15.907</v>
      </c>
      <c r="H135">
        <v>16727</v>
      </c>
      <c r="I135">
        <v>0</v>
      </c>
      <c r="J135">
        <v>1</v>
      </c>
    </row>
    <row r="136" spans="1:17" x14ac:dyDescent="0.5">
      <c r="A136">
        <v>135</v>
      </c>
      <c r="B136" t="s">
        <v>175</v>
      </c>
      <c r="C136" t="s">
        <v>184</v>
      </c>
      <c r="D136" s="2">
        <v>13</v>
      </c>
      <c r="E136">
        <v>9</v>
      </c>
      <c r="F136">
        <v>4.032</v>
      </c>
      <c r="G136">
        <v>-15.723000000000001</v>
      </c>
      <c r="H136">
        <v>16707</v>
      </c>
      <c r="I136">
        <v>0</v>
      </c>
      <c r="J136">
        <v>1</v>
      </c>
      <c r="K136" t="s">
        <v>490</v>
      </c>
      <c r="L136">
        <f>AVERAGE(F132:F136)</f>
        <v>3.9725999999999999</v>
      </c>
      <c r="M136">
        <f>AVERAGE(G132:G136)</f>
        <v>-16.011400000000002</v>
      </c>
      <c r="N136">
        <f>STDEV(F132:F136)</f>
        <v>5.1002941091666559E-2</v>
      </c>
      <c r="O136">
        <f>STDEV(G132:G136)</f>
        <v>0.20839937619868221</v>
      </c>
      <c r="P136">
        <f>1.0139*L136-0.566</f>
        <v>3.4618191400000002</v>
      </c>
      <c r="Q136">
        <f>1.012*M136+2.22149</f>
        <v>-13.982046800000003</v>
      </c>
    </row>
    <row r="137" spans="1:17" x14ac:dyDescent="0.5">
      <c r="A137">
        <v>136</v>
      </c>
      <c r="B137" t="s">
        <v>185</v>
      </c>
      <c r="C137" t="s">
        <v>186</v>
      </c>
      <c r="D137" s="2">
        <v>14</v>
      </c>
      <c r="E137">
        <v>1</v>
      </c>
      <c r="F137">
        <v>0.47099999999999997</v>
      </c>
      <c r="G137">
        <v>-28.573</v>
      </c>
      <c r="H137">
        <v>16610</v>
      </c>
      <c r="I137">
        <v>-1</v>
      </c>
      <c r="J137">
        <v>1</v>
      </c>
    </row>
    <row r="138" spans="1:17" x14ac:dyDescent="0.5">
      <c r="A138">
        <v>137</v>
      </c>
      <c r="B138" t="s">
        <v>185</v>
      </c>
      <c r="C138" t="s">
        <v>187</v>
      </c>
      <c r="D138" s="2">
        <v>14</v>
      </c>
      <c r="E138">
        <v>2</v>
      </c>
      <c r="F138">
        <v>-2.4E-2</v>
      </c>
      <c r="G138">
        <v>-30.155999999999999</v>
      </c>
      <c r="H138">
        <v>17060</v>
      </c>
      <c r="I138">
        <v>-1</v>
      </c>
      <c r="J138">
        <v>1</v>
      </c>
    </row>
    <row r="139" spans="1:17" x14ac:dyDescent="0.5">
      <c r="A139">
        <v>138</v>
      </c>
      <c r="B139" t="s">
        <v>185</v>
      </c>
      <c r="C139" t="s">
        <v>188</v>
      </c>
      <c r="D139" s="2">
        <v>14</v>
      </c>
      <c r="E139">
        <v>3</v>
      </c>
      <c r="F139">
        <v>3.5000000000000003E-2</v>
      </c>
      <c r="G139">
        <v>-30.48</v>
      </c>
      <c r="H139">
        <v>16519</v>
      </c>
      <c r="I139">
        <v>-1</v>
      </c>
      <c r="J139">
        <v>1</v>
      </c>
    </row>
    <row r="140" spans="1:17" x14ac:dyDescent="0.5">
      <c r="A140">
        <v>139</v>
      </c>
      <c r="B140" t="s">
        <v>185</v>
      </c>
      <c r="C140" t="s">
        <v>189</v>
      </c>
      <c r="D140" s="2">
        <v>14</v>
      </c>
      <c r="E140">
        <v>4</v>
      </c>
      <c r="F140">
        <v>-2.4E-2</v>
      </c>
      <c r="G140">
        <v>-30.391999999999999</v>
      </c>
      <c r="H140">
        <v>16653</v>
      </c>
      <c r="I140">
        <v>0</v>
      </c>
      <c r="J140">
        <v>1</v>
      </c>
    </row>
    <row r="141" spans="1:17" x14ac:dyDescent="0.5">
      <c r="A141">
        <v>140</v>
      </c>
      <c r="B141" t="s">
        <v>185</v>
      </c>
      <c r="C141" t="s">
        <v>190</v>
      </c>
      <c r="D141" s="2">
        <v>14</v>
      </c>
      <c r="E141">
        <v>5</v>
      </c>
      <c r="F141">
        <v>1.7999999999999999E-2</v>
      </c>
      <c r="G141">
        <v>-30.757999999999999</v>
      </c>
      <c r="H141">
        <v>16642</v>
      </c>
      <c r="I141">
        <v>0</v>
      </c>
      <c r="J141">
        <v>1</v>
      </c>
    </row>
    <row r="142" spans="1:17" x14ac:dyDescent="0.5">
      <c r="A142">
        <v>141</v>
      </c>
      <c r="B142" t="s">
        <v>185</v>
      </c>
      <c r="C142" t="s">
        <v>191</v>
      </c>
      <c r="D142" s="2">
        <v>14</v>
      </c>
      <c r="E142">
        <v>6</v>
      </c>
      <c r="F142">
        <v>4.4999999999999998E-2</v>
      </c>
      <c r="G142">
        <v>-30.721</v>
      </c>
      <c r="H142">
        <v>16654</v>
      </c>
      <c r="I142">
        <v>0</v>
      </c>
      <c r="J142">
        <v>1</v>
      </c>
    </row>
    <row r="143" spans="1:17" x14ac:dyDescent="0.5">
      <c r="A143">
        <v>142</v>
      </c>
      <c r="B143" t="s">
        <v>185</v>
      </c>
      <c r="C143" t="s">
        <v>192</v>
      </c>
      <c r="D143" s="2">
        <v>14</v>
      </c>
      <c r="E143">
        <v>7</v>
      </c>
      <c r="F143">
        <v>4.2000000000000003E-2</v>
      </c>
      <c r="G143">
        <v>-30.81</v>
      </c>
      <c r="H143">
        <v>16651</v>
      </c>
      <c r="I143">
        <v>0</v>
      </c>
      <c r="J143">
        <v>1</v>
      </c>
    </row>
    <row r="144" spans="1:17" x14ac:dyDescent="0.5">
      <c r="A144">
        <v>143</v>
      </c>
      <c r="B144" t="s">
        <v>185</v>
      </c>
      <c r="C144" t="s">
        <v>193</v>
      </c>
      <c r="D144" s="2">
        <v>14</v>
      </c>
      <c r="E144">
        <v>8</v>
      </c>
      <c r="F144">
        <v>-7.4999999999999997E-2</v>
      </c>
      <c r="G144">
        <v>-31.023</v>
      </c>
      <c r="H144">
        <v>16668</v>
      </c>
      <c r="I144">
        <v>0</v>
      </c>
      <c r="J144">
        <v>1</v>
      </c>
    </row>
    <row r="145" spans="1:17" x14ac:dyDescent="0.5">
      <c r="A145">
        <v>144</v>
      </c>
      <c r="B145" t="s">
        <v>185</v>
      </c>
      <c r="C145" t="s">
        <v>194</v>
      </c>
      <c r="D145" s="2">
        <v>14</v>
      </c>
      <c r="E145">
        <v>9</v>
      </c>
      <c r="F145">
        <v>-7.5999999999999998E-2</v>
      </c>
      <c r="G145">
        <v>-31.298999999999999</v>
      </c>
      <c r="H145">
        <v>16532</v>
      </c>
      <c r="I145">
        <v>0</v>
      </c>
      <c r="J145">
        <v>1</v>
      </c>
      <c r="K145" t="s">
        <v>491</v>
      </c>
      <c r="L145">
        <f>AVERAGE(F141:F145)</f>
        <v>-9.1999999999999964E-3</v>
      </c>
      <c r="M145">
        <f>AVERAGE(G141:G145)</f>
        <v>-30.922199999999997</v>
      </c>
      <c r="N145">
        <f>STDEV(F141:F145)</f>
        <v>6.1422308650847697E-2</v>
      </c>
      <c r="O145">
        <f>STDEV(G141:G145)</f>
        <v>0.24092052631521463</v>
      </c>
      <c r="P145">
        <f>1.0139*L145-0.566</f>
        <v>-0.5753278799999999</v>
      </c>
      <c r="Q145">
        <f>1.012*M145+2.22149</f>
        <v>-29.071776399999997</v>
      </c>
    </row>
    <row r="146" spans="1:17" x14ac:dyDescent="0.5">
      <c r="A146">
        <v>145</v>
      </c>
      <c r="B146" t="s">
        <v>195</v>
      </c>
      <c r="C146" t="s">
        <v>196</v>
      </c>
      <c r="D146" s="2">
        <v>15</v>
      </c>
      <c r="E146">
        <v>1</v>
      </c>
      <c r="F146">
        <v>-0.313</v>
      </c>
      <c r="G146">
        <v>-26.303999999999998</v>
      </c>
      <c r="H146">
        <v>16742</v>
      </c>
      <c r="I146">
        <v>-1</v>
      </c>
      <c r="J146">
        <v>1</v>
      </c>
    </row>
    <row r="147" spans="1:17" x14ac:dyDescent="0.5">
      <c r="A147">
        <v>146</v>
      </c>
      <c r="B147" t="s">
        <v>195</v>
      </c>
      <c r="C147" t="s">
        <v>197</v>
      </c>
      <c r="D147" s="2">
        <v>15</v>
      </c>
      <c r="E147">
        <v>2</v>
      </c>
      <c r="F147">
        <v>-0.46</v>
      </c>
      <c r="G147">
        <v>-25.95</v>
      </c>
      <c r="H147">
        <v>17194</v>
      </c>
      <c r="I147">
        <v>-1</v>
      </c>
      <c r="J147">
        <v>1</v>
      </c>
    </row>
    <row r="148" spans="1:17" x14ac:dyDescent="0.5">
      <c r="A148">
        <v>147</v>
      </c>
      <c r="B148" t="s">
        <v>195</v>
      </c>
      <c r="C148" t="s">
        <v>198</v>
      </c>
      <c r="D148" s="2">
        <v>15</v>
      </c>
      <c r="E148">
        <v>3</v>
      </c>
      <c r="F148">
        <v>-0.38700000000000001</v>
      </c>
      <c r="G148">
        <v>-25.663</v>
      </c>
      <c r="H148">
        <v>16753</v>
      </c>
      <c r="I148">
        <v>-1</v>
      </c>
      <c r="J148">
        <v>1</v>
      </c>
    </row>
    <row r="149" spans="1:17" x14ac:dyDescent="0.5">
      <c r="A149">
        <v>148</v>
      </c>
      <c r="B149" t="s">
        <v>195</v>
      </c>
      <c r="C149" t="s">
        <v>199</v>
      </c>
      <c r="D149" s="2">
        <v>15</v>
      </c>
      <c r="E149">
        <v>4</v>
      </c>
      <c r="F149">
        <v>-0.41799999999999998</v>
      </c>
      <c r="G149">
        <v>-25.692</v>
      </c>
      <c r="H149">
        <v>16777</v>
      </c>
      <c r="I149">
        <v>0</v>
      </c>
      <c r="J149">
        <v>1</v>
      </c>
    </row>
    <row r="150" spans="1:17" x14ac:dyDescent="0.5">
      <c r="A150">
        <v>149</v>
      </c>
      <c r="B150" t="s">
        <v>195</v>
      </c>
      <c r="C150" t="s">
        <v>200</v>
      </c>
      <c r="D150" s="2">
        <v>15</v>
      </c>
      <c r="E150">
        <v>5</v>
      </c>
      <c r="F150">
        <v>-0.42599999999999999</v>
      </c>
      <c r="G150">
        <v>-25.681999999999999</v>
      </c>
      <c r="H150">
        <v>16810</v>
      </c>
      <c r="I150">
        <v>0</v>
      </c>
      <c r="J150">
        <v>1</v>
      </c>
    </row>
    <row r="151" spans="1:17" x14ac:dyDescent="0.5">
      <c r="A151">
        <v>150</v>
      </c>
      <c r="B151" t="s">
        <v>195</v>
      </c>
      <c r="C151" t="s">
        <v>201</v>
      </c>
      <c r="D151" s="2">
        <v>15</v>
      </c>
      <c r="E151">
        <v>6</v>
      </c>
      <c r="F151">
        <v>-0.47699999999999998</v>
      </c>
      <c r="G151">
        <v>-25.82</v>
      </c>
      <c r="H151">
        <v>16828</v>
      </c>
      <c r="I151">
        <v>0</v>
      </c>
      <c r="J151">
        <v>1</v>
      </c>
    </row>
    <row r="152" spans="1:17" x14ac:dyDescent="0.5">
      <c r="A152">
        <v>151</v>
      </c>
      <c r="B152" t="s">
        <v>195</v>
      </c>
      <c r="C152" t="s">
        <v>202</v>
      </c>
      <c r="D152" s="2">
        <v>15</v>
      </c>
      <c r="E152">
        <v>7</v>
      </c>
      <c r="F152">
        <v>-0.41599999999999998</v>
      </c>
      <c r="G152">
        <v>-25.648</v>
      </c>
      <c r="H152">
        <v>16770</v>
      </c>
      <c r="I152">
        <v>0</v>
      </c>
      <c r="J152">
        <v>1</v>
      </c>
    </row>
    <row r="153" spans="1:17" x14ac:dyDescent="0.5">
      <c r="A153">
        <v>152</v>
      </c>
      <c r="B153" t="s">
        <v>195</v>
      </c>
      <c r="C153" t="s">
        <v>203</v>
      </c>
      <c r="D153" s="2">
        <v>15</v>
      </c>
      <c r="E153">
        <v>8</v>
      </c>
      <c r="F153">
        <v>-0.38100000000000001</v>
      </c>
      <c r="G153">
        <v>-25.75</v>
      </c>
      <c r="H153">
        <v>16604</v>
      </c>
      <c r="I153">
        <v>0</v>
      </c>
      <c r="J153">
        <v>1</v>
      </c>
    </row>
    <row r="154" spans="1:17" x14ac:dyDescent="0.5">
      <c r="A154">
        <v>153</v>
      </c>
      <c r="B154" t="s">
        <v>195</v>
      </c>
      <c r="C154" t="s">
        <v>204</v>
      </c>
      <c r="D154" s="2">
        <v>15</v>
      </c>
      <c r="E154">
        <v>9</v>
      </c>
      <c r="F154">
        <v>-0.39900000000000002</v>
      </c>
      <c r="G154">
        <v>-25.713999999999999</v>
      </c>
      <c r="H154">
        <v>16787</v>
      </c>
      <c r="I154">
        <v>0</v>
      </c>
      <c r="J154">
        <v>1</v>
      </c>
      <c r="K154" t="s">
        <v>492</v>
      </c>
      <c r="L154">
        <f>AVERAGE(F150:F154)</f>
        <v>-0.41980000000000006</v>
      </c>
      <c r="M154">
        <f>AVERAGE(G150:G154)</f>
        <v>-25.722799999999996</v>
      </c>
      <c r="N154">
        <f>STDEV(F150:F154)</f>
        <v>3.6272579174908406E-2</v>
      </c>
      <c r="O154">
        <f>STDEV(G150:G154)</f>
        <v>6.619063377850419E-2</v>
      </c>
      <c r="P154">
        <f>1.0139*L154-0.566</f>
        <v>-0.99163522000000004</v>
      </c>
      <c r="Q154">
        <f>1.012*M154+2.22149</f>
        <v>-23.809983599999995</v>
      </c>
    </row>
    <row r="155" spans="1:17" x14ac:dyDescent="0.5">
      <c r="A155" s="3">
        <v>154</v>
      </c>
      <c r="B155" s="3" t="s">
        <v>205</v>
      </c>
      <c r="C155" s="3" t="s">
        <v>206</v>
      </c>
      <c r="D155" s="4">
        <v>1</v>
      </c>
      <c r="E155" s="3">
        <v>1</v>
      </c>
      <c r="F155" s="3">
        <v>-18.454000000000001</v>
      </c>
      <c r="G155" s="3">
        <v>-139.834</v>
      </c>
      <c r="H155" s="3">
        <v>16983</v>
      </c>
      <c r="I155" s="3">
        <v>-1</v>
      </c>
      <c r="J155" s="3">
        <v>1</v>
      </c>
    </row>
    <row r="156" spans="1:17" x14ac:dyDescent="0.5">
      <c r="A156" s="3">
        <v>155</v>
      </c>
      <c r="B156" s="3" t="s">
        <v>205</v>
      </c>
      <c r="C156" s="3" t="s">
        <v>207</v>
      </c>
      <c r="D156" s="4">
        <v>1</v>
      </c>
      <c r="E156" s="3">
        <v>2</v>
      </c>
      <c r="F156" s="3">
        <v>-19.321999999999999</v>
      </c>
      <c r="G156" s="3">
        <v>-149.61000000000001</v>
      </c>
      <c r="H156" s="3">
        <v>16799</v>
      </c>
      <c r="I156" s="3">
        <v>-1</v>
      </c>
      <c r="J156" s="3">
        <v>1</v>
      </c>
    </row>
    <row r="157" spans="1:17" x14ac:dyDescent="0.5">
      <c r="A157" s="3">
        <v>156</v>
      </c>
      <c r="B157" s="3" t="s">
        <v>205</v>
      </c>
      <c r="C157" s="3" t="s">
        <v>208</v>
      </c>
      <c r="D157" s="4">
        <v>1</v>
      </c>
      <c r="E157" s="3">
        <v>3</v>
      </c>
      <c r="F157" s="3">
        <v>-19.568000000000001</v>
      </c>
      <c r="G157" s="3">
        <v>-152.40700000000001</v>
      </c>
      <c r="H157" s="3">
        <v>16793</v>
      </c>
      <c r="I157" s="3">
        <v>-1</v>
      </c>
      <c r="J157" s="3">
        <v>1</v>
      </c>
    </row>
    <row r="158" spans="1:17" x14ac:dyDescent="0.5">
      <c r="A158" s="3">
        <v>157</v>
      </c>
      <c r="B158" s="3" t="s">
        <v>205</v>
      </c>
      <c r="C158" s="3" t="s">
        <v>209</v>
      </c>
      <c r="D158" s="4">
        <v>1</v>
      </c>
      <c r="E158" s="3">
        <v>4</v>
      </c>
      <c r="F158" s="3">
        <v>-19.71</v>
      </c>
      <c r="G158" s="3">
        <v>-153.71600000000001</v>
      </c>
      <c r="H158" s="3">
        <v>16790</v>
      </c>
      <c r="I158" s="3">
        <v>0</v>
      </c>
      <c r="J158" s="3">
        <v>1</v>
      </c>
    </row>
    <row r="159" spans="1:17" x14ac:dyDescent="0.5">
      <c r="A159" s="3">
        <v>158</v>
      </c>
      <c r="B159" s="3" t="s">
        <v>205</v>
      </c>
      <c r="C159" s="3" t="s">
        <v>210</v>
      </c>
      <c r="D159" s="4">
        <v>1</v>
      </c>
      <c r="E159" s="3">
        <v>5</v>
      </c>
      <c r="F159" s="3">
        <v>-19.847999999999999</v>
      </c>
      <c r="G159" s="3">
        <v>-154.512</v>
      </c>
      <c r="H159" s="3">
        <v>16791</v>
      </c>
      <c r="I159" s="3">
        <v>0</v>
      </c>
      <c r="J159" s="3">
        <v>1</v>
      </c>
    </row>
    <row r="160" spans="1:17" x14ac:dyDescent="0.5">
      <c r="A160" s="3">
        <v>159</v>
      </c>
      <c r="B160" s="3" t="s">
        <v>205</v>
      </c>
      <c r="C160" s="3" t="s">
        <v>211</v>
      </c>
      <c r="D160" s="4">
        <v>1</v>
      </c>
      <c r="E160" s="3">
        <v>6</v>
      </c>
      <c r="F160" s="3">
        <v>-19.879000000000001</v>
      </c>
      <c r="G160" s="3">
        <v>-154.97999999999999</v>
      </c>
      <c r="H160" s="3">
        <v>16693</v>
      </c>
      <c r="I160" s="3">
        <v>0</v>
      </c>
      <c r="J160" s="3">
        <v>1</v>
      </c>
    </row>
    <row r="161" spans="1:17" x14ac:dyDescent="0.5">
      <c r="A161" s="3">
        <v>160</v>
      </c>
      <c r="B161" s="3" t="s">
        <v>205</v>
      </c>
      <c r="C161" s="3" t="s">
        <v>212</v>
      </c>
      <c r="D161" s="4">
        <v>1</v>
      </c>
      <c r="E161" s="3">
        <v>7</v>
      </c>
      <c r="F161" s="3">
        <v>-19.908000000000001</v>
      </c>
      <c r="G161" s="3">
        <v>-155.298</v>
      </c>
      <c r="H161" s="3">
        <v>16817</v>
      </c>
      <c r="I161" s="3">
        <v>0</v>
      </c>
      <c r="J161" s="3">
        <v>1</v>
      </c>
    </row>
    <row r="162" spans="1:17" x14ac:dyDescent="0.5">
      <c r="A162" s="3">
        <v>161</v>
      </c>
      <c r="B162" s="3" t="s">
        <v>205</v>
      </c>
      <c r="C162" s="3" t="s">
        <v>213</v>
      </c>
      <c r="D162" s="4">
        <v>1</v>
      </c>
      <c r="E162" s="3">
        <v>8</v>
      </c>
      <c r="F162" s="3">
        <v>-19.945</v>
      </c>
      <c r="G162" s="3">
        <v>-155.51</v>
      </c>
      <c r="H162" s="3">
        <v>16792</v>
      </c>
      <c r="I162" s="3">
        <v>0</v>
      </c>
      <c r="J162" s="3">
        <v>1</v>
      </c>
    </row>
    <row r="163" spans="1:17" x14ac:dyDescent="0.5">
      <c r="A163" s="3">
        <v>162</v>
      </c>
      <c r="B163" s="3" t="s">
        <v>205</v>
      </c>
      <c r="C163" s="3" t="s">
        <v>214</v>
      </c>
      <c r="D163" s="4">
        <v>1</v>
      </c>
      <c r="E163" s="3">
        <v>9</v>
      </c>
      <c r="F163" s="3">
        <v>-19.946000000000002</v>
      </c>
      <c r="G163" s="3">
        <v>-155.744</v>
      </c>
      <c r="H163" s="3">
        <v>16809</v>
      </c>
      <c r="I163" s="3">
        <v>0</v>
      </c>
      <c r="J163" s="3">
        <v>1</v>
      </c>
      <c r="K163" t="s">
        <v>235</v>
      </c>
      <c r="L163">
        <f>AVERAGE(F159:F163)</f>
        <v>-19.905200000000001</v>
      </c>
      <c r="M163">
        <f>AVERAGE(G159:G163)</f>
        <v>-155.2088</v>
      </c>
      <c r="N163">
        <f>STDEV(F159:F163)</f>
        <v>4.246998940428464E-2</v>
      </c>
      <c r="O163">
        <f>STDEV(G159:G163)</f>
        <v>0.48036361227719948</v>
      </c>
      <c r="P163">
        <f>1.0139*L163-0.566</f>
        <v>-20.747882279999999</v>
      </c>
      <c r="Q163">
        <f>1.012*M163+2.22149</f>
        <v>-154.8498156</v>
      </c>
    </row>
    <row r="164" spans="1:17" x14ac:dyDescent="0.5">
      <c r="A164" s="3">
        <v>163</v>
      </c>
      <c r="B164" s="3" t="s">
        <v>215</v>
      </c>
      <c r="C164" s="3" t="s">
        <v>216</v>
      </c>
      <c r="D164" s="4">
        <v>2</v>
      </c>
      <c r="E164" s="3">
        <v>1</v>
      </c>
      <c r="F164" s="3">
        <v>-27.774000000000001</v>
      </c>
      <c r="G164" s="3">
        <v>-218.96100000000001</v>
      </c>
      <c r="H164" s="3">
        <v>16829</v>
      </c>
      <c r="I164" s="3">
        <v>-1</v>
      </c>
      <c r="J164" s="3">
        <v>1</v>
      </c>
    </row>
    <row r="165" spans="1:17" x14ac:dyDescent="0.5">
      <c r="A165" s="3">
        <v>164</v>
      </c>
      <c r="B165" s="3" t="s">
        <v>215</v>
      </c>
      <c r="C165" s="3" t="s">
        <v>217</v>
      </c>
      <c r="D165" s="4">
        <v>2</v>
      </c>
      <c r="E165" s="3">
        <v>2</v>
      </c>
      <c r="F165" s="3">
        <v>-28.247</v>
      </c>
      <c r="G165" s="3">
        <v>-224.59</v>
      </c>
      <c r="H165" s="3">
        <v>16812</v>
      </c>
      <c r="I165" s="3">
        <v>-1</v>
      </c>
      <c r="J165" s="3">
        <v>1</v>
      </c>
    </row>
    <row r="166" spans="1:17" x14ac:dyDescent="0.5">
      <c r="A166" s="3">
        <v>165</v>
      </c>
      <c r="B166" s="3" t="s">
        <v>215</v>
      </c>
      <c r="C166" s="3" t="s">
        <v>218</v>
      </c>
      <c r="D166" s="4">
        <v>2</v>
      </c>
      <c r="E166" s="3">
        <v>3</v>
      </c>
      <c r="F166" s="3">
        <v>-28.393000000000001</v>
      </c>
      <c r="G166" s="3">
        <v>-226.06100000000001</v>
      </c>
      <c r="H166" s="3">
        <v>16808</v>
      </c>
      <c r="I166" s="3">
        <v>-1</v>
      </c>
      <c r="J166" s="3">
        <v>1</v>
      </c>
    </row>
    <row r="167" spans="1:17" x14ac:dyDescent="0.5">
      <c r="A167" s="3">
        <v>166</v>
      </c>
      <c r="B167" s="3" t="s">
        <v>215</v>
      </c>
      <c r="C167" s="3" t="s">
        <v>219</v>
      </c>
      <c r="D167" s="4">
        <v>2</v>
      </c>
      <c r="E167" s="3">
        <v>4</v>
      </c>
      <c r="F167" s="3">
        <v>-28.417000000000002</v>
      </c>
      <c r="G167" s="3">
        <v>-226.99100000000001</v>
      </c>
      <c r="H167" s="3">
        <v>16781</v>
      </c>
      <c r="I167" s="3">
        <v>0</v>
      </c>
      <c r="J167" s="3">
        <v>1</v>
      </c>
    </row>
    <row r="168" spans="1:17" x14ac:dyDescent="0.5">
      <c r="A168" s="3">
        <v>167</v>
      </c>
      <c r="B168" s="3" t="s">
        <v>215</v>
      </c>
      <c r="C168" s="3" t="s">
        <v>220</v>
      </c>
      <c r="D168" s="4">
        <v>2</v>
      </c>
      <c r="E168" s="3">
        <v>5</v>
      </c>
      <c r="F168" s="3">
        <v>-28.452999999999999</v>
      </c>
      <c r="G168" s="3">
        <v>-227.523</v>
      </c>
      <c r="H168" s="3">
        <v>16819</v>
      </c>
      <c r="I168" s="3">
        <v>0</v>
      </c>
      <c r="J168" s="3">
        <v>1</v>
      </c>
    </row>
    <row r="169" spans="1:17" x14ac:dyDescent="0.5">
      <c r="A169" s="3">
        <v>168</v>
      </c>
      <c r="B169" s="3" t="s">
        <v>215</v>
      </c>
      <c r="C169" s="3" t="s">
        <v>221</v>
      </c>
      <c r="D169" s="4">
        <v>2</v>
      </c>
      <c r="E169" s="3">
        <v>6</v>
      </c>
      <c r="F169" s="3">
        <v>-28.565000000000001</v>
      </c>
      <c r="G169" s="3">
        <v>-228.01400000000001</v>
      </c>
      <c r="H169" s="3">
        <v>16836</v>
      </c>
      <c r="I169" s="3">
        <v>0</v>
      </c>
      <c r="J169" s="3">
        <v>1</v>
      </c>
    </row>
    <row r="170" spans="1:17" x14ac:dyDescent="0.5">
      <c r="A170" s="3">
        <v>169</v>
      </c>
      <c r="B170" s="3" t="s">
        <v>215</v>
      </c>
      <c r="C170" s="3" t="s">
        <v>222</v>
      </c>
      <c r="D170" s="4">
        <v>2</v>
      </c>
      <c r="E170" s="3">
        <v>7</v>
      </c>
      <c r="F170" s="3">
        <v>-28.501999999999999</v>
      </c>
      <c r="G170" s="3">
        <v>-228.24</v>
      </c>
      <c r="H170" s="3">
        <v>16732</v>
      </c>
      <c r="I170" s="3">
        <v>0</v>
      </c>
      <c r="J170" s="3">
        <v>1</v>
      </c>
    </row>
    <row r="171" spans="1:17" x14ac:dyDescent="0.5">
      <c r="A171" s="3">
        <v>170</v>
      </c>
      <c r="B171" s="3" t="s">
        <v>215</v>
      </c>
      <c r="C171" s="3" t="s">
        <v>223</v>
      </c>
      <c r="D171" s="4">
        <v>2</v>
      </c>
      <c r="E171" s="3">
        <v>8</v>
      </c>
      <c r="F171" s="3">
        <v>-28.567</v>
      </c>
      <c r="G171" s="3">
        <v>-228.38399999999999</v>
      </c>
      <c r="H171" s="3">
        <v>16801</v>
      </c>
      <c r="I171" s="3">
        <v>0</v>
      </c>
      <c r="J171" s="3">
        <v>1</v>
      </c>
    </row>
    <row r="172" spans="1:17" x14ac:dyDescent="0.5">
      <c r="A172" s="3">
        <v>171</v>
      </c>
      <c r="B172" s="3" t="s">
        <v>215</v>
      </c>
      <c r="C172" s="3" t="s">
        <v>224</v>
      </c>
      <c r="D172" s="4">
        <v>2</v>
      </c>
      <c r="E172" s="3">
        <v>9</v>
      </c>
      <c r="F172" s="3">
        <v>-28.524999999999999</v>
      </c>
      <c r="G172" s="3">
        <v>-228.61500000000001</v>
      </c>
      <c r="H172" s="3">
        <v>16806</v>
      </c>
      <c r="I172" s="3">
        <v>0</v>
      </c>
      <c r="J172" s="3">
        <v>1</v>
      </c>
      <c r="K172" t="s">
        <v>236</v>
      </c>
      <c r="L172">
        <f>AVERAGE(F168:F172)</f>
        <v>-28.522399999999998</v>
      </c>
      <c r="M172">
        <f>AVERAGE(G168:G172)</f>
        <v>-228.15520000000001</v>
      </c>
      <c r="N172">
        <f>STDEV(F168:F172)</f>
        <v>4.754787061478212E-2</v>
      </c>
      <c r="O172">
        <f>STDEV(G168:G172)</f>
        <v>0.41550294824465611</v>
      </c>
      <c r="P172">
        <f>1.0139*L172-0.566</f>
        <v>-29.484861359999996</v>
      </c>
      <c r="Q172">
        <f>1.012*M172+2.22149</f>
        <v>-228.67157240000003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09"/>
  <sheetViews>
    <sheetView workbookViewId="0"/>
  </sheetViews>
  <sheetFormatPr defaultColWidth="11" defaultRowHeight="15.75" x14ac:dyDescent="0.5"/>
  <cols>
    <col min="1" max="1" width="5.5" bestFit="1" customWidth="1"/>
    <col min="2" max="2" width="8.8125" bestFit="1" customWidth="1"/>
    <col min="3" max="3" width="20" bestFit="1" customWidth="1"/>
    <col min="4" max="4" width="10.3125" bestFit="1" customWidth="1"/>
    <col min="5" max="5" width="10.3125" style="2" customWidth="1"/>
    <col min="6" max="6" width="6.6875" bestFit="1" customWidth="1"/>
    <col min="7" max="7" width="14.1875" bestFit="1" customWidth="1"/>
    <col min="8" max="8" width="13.5" bestFit="1" customWidth="1"/>
    <col min="9" max="9" width="13.3125" bestFit="1" customWidth="1"/>
    <col min="10" max="10" width="7.3125" bestFit="1" customWidth="1"/>
    <col min="11" max="11" width="6" bestFit="1" customWidth="1"/>
    <col min="12" max="12" width="17.5" customWidth="1"/>
  </cols>
  <sheetData>
    <row r="1" spans="1:18" x14ac:dyDescent="0.5">
      <c r="A1" t="s">
        <v>24</v>
      </c>
      <c r="B1" t="s">
        <v>25</v>
      </c>
      <c r="C1" t="s">
        <v>26</v>
      </c>
      <c r="D1" t="s">
        <v>27</v>
      </c>
      <c r="E1" s="2" t="s">
        <v>225</v>
      </c>
      <c r="F1" t="s">
        <v>28</v>
      </c>
      <c r="G1" t="s">
        <v>29</v>
      </c>
      <c r="H1" t="s">
        <v>30</v>
      </c>
      <c r="I1" t="s">
        <v>31</v>
      </c>
      <c r="J1" t="s">
        <v>32</v>
      </c>
      <c r="K1" t="s">
        <v>33</v>
      </c>
      <c r="L1" t="s">
        <v>34</v>
      </c>
      <c r="M1" t="s">
        <v>227</v>
      </c>
      <c r="N1" t="s">
        <v>226</v>
      </c>
      <c r="O1" t="s">
        <v>228</v>
      </c>
      <c r="P1" t="s">
        <v>229</v>
      </c>
      <c r="Q1" t="s">
        <v>230</v>
      </c>
      <c r="R1" t="s">
        <v>231</v>
      </c>
    </row>
    <row r="2" spans="1:18" x14ac:dyDescent="0.5">
      <c r="A2" s="3">
        <v>1</v>
      </c>
      <c r="B2" s="3" t="s">
        <v>237</v>
      </c>
      <c r="C2" s="3" t="s">
        <v>238</v>
      </c>
      <c r="D2" s="5">
        <v>44562</v>
      </c>
      <c r="E2" s="4">
        <v>1</v>
      </c>
      <c r="F2" s="3">
        <v>1</v>
      </c>
      <c r="G2" s="3">
        <v>-16.539000000000001</v>
      </c>
      <c r="H2" s="3">
        <v>-131.83000000000001</v>
      </c>
      <c r="I2" s="3">
        <v>19542</v>
      </c>
      <c r="J2" s="3">
        <v>-1</v>
      </c>
      <c r="K2" s="3">
        <v>1</v>
      </c>
      <c r="L2" s="3" t="s">
        <v>239</v>
      </c>
    </row>
    <row r="3" spans="1:18" x14ac:dyDescent="0.5">
      <c r="A3" s="3">
        <v>2</v>
      </c>
      <c r="B3" s="3" t="s">
        <v>237</v>
      </c>
      <c r="C3" s="3" t="s">
        <v>240</v>
      </c>
      <c r="D3" s="5">
        <v>44562</v>
      </c>
      <c r="E3" s="4">
        <v>1</v>
      </c>
      <c r="F3" s="3">
        <v>2</v>
      </c>
      <c r="G3" s="3">
        <v>-18.972999999999999</v>
      </c>
      <c r="H3" s="3">
        <v>-148.256</v>
      </c>
      <c r="I3" s="3">
        <v>16953</v>
      </c>
      <c r="J3" s="3">
        <v>-1</v>
      </c>
      <c r="K3" s="3">
        <v>1</v>
      </c>
      <c r="L3" s="3" t="s">
        <v>239</v>
      </c>
    </row>
    <row r="4" spans="1:18" x14ac:dyDescent="0.5">
      <c r="A4" s="3">
        <v>3</v>
      </c>
      <c r="B4" s="3" t="s">
        <v>237</v>
      </c>
      <c r="C4" s="3" t="s">
        <v>241</v>
      </c>
      <c r="D4" s="5">
        <v>44562</v>
      </c>
      <c r="E4" s="4">
        <v>1</v>
      </c>
      <c r="F4" s="3">
        <v>3</v>
      </c>
      <c r="G4" s="3">
        <v>-19.402000000000001</v>
      </c>
      <c r="H4" s="3">
        <v>-150.96700000000001</v>
      </c>
      <c r="I4" s="3">
        <v>17010</v>
      </c>
      <c r="J4" s="3">
        <v>-1</v>
      </c>
      <c r="K4" s="3">
        <v>1</v>
      </c>
      <c r="L4" s="3" t="s">
        <v>239</v>
      </c>
    </row>
    <row r="5" spans="1:18" x14ac:dyDescent="0.5">
      <c r="A5" s="3">
        <v>4</v>
      </c>
      <c r="B5" s="3" t="s">
        <v>237</v>
      </c>
      <c r="C5" s="3" t="s">
        <v>242</v>
      </c>
      <c r="D5" s="5">
        <v>44562</v>
      </c>
      <c r="E5" s="4">
        <v>1</v>
      </c>
      <c r="F5" s="3">
        <v>4</v>
      </c>
      <c r="G5" s="3">
        <v>-19.326000000000001</v>
      </c>
      <c r="H5" s="3">
        <v>-151.62899999999999</v>
      </c>
      <c r="I5" s="3">
        <v>17183</v>
      </c>
      <c r="J5" s="3">
        <v>0</v>
      </c>
      <c r="K5" s="3">
        <v>1</v>
      </c>
      <c r="L5" s="3" t="s">
        <v>239</v>
      </c>
    </row>
    <row r="6" spans="1:18" x14ac:dyDescent="0.5">
      <c r="A6" s="3">
        <v>5</v>
      </c>
      <c r="B6" s="3" t="s">
        <v>237</v>
      </c>
      <c r="C6" s="3" t="s">
        <v>243</v>
      </c>
      <c r="D6" s="5">
        <v>44562</v>
      </c>
      <c r="E6" s="4">
        <v>1</v>
      </c>
      <c r="F6" s="3">
        <v>5</v>
      </c>
      <c r="G6" s="3">
        <v>-19.38</v>
      </c>
      <c r="H6" s="3">
        <v>-152.46</v>
      </c>
      <c r="I6" s="3">
        <v>17518</v>
      </c>
      <c r="J6" s="3">
        <v>0</v>
      </c>
      <c r="K6" s="3">
        <v>1</v>
      </c>
      <c r="L6" s="3" t="s">
        <v>239</v>
      </c>
    </row>
    <row r="7" spans="1:18" x14ac:dyDescent="0.5">
      <c r="A7" s="3">
        <v>6</v>
      </c>
      <c r="B7" s="3" t="s">
        <v>237</v>
      </c>
      <c r="C7" s="3" t="s">
        <v>244</v>
      </c>
      <c r="D7" s="5">
        <v>44562</v>
      </c>
      <c r="E7" s="4">
        <v>1</v>
      </c>
      <c r="F7" s="3">
        <v>6</v>
      </c>
      <c r="G7" s="3">
        <v>-19.54</v>
      </c>
      <c r="H7" s="3">
        <v>-153.626</v>
      </c>
      <c r="I7" s="3">
        <v>16879</v>
      </c>
      <c r="J7" s="3">
        <v>0</v>
      </c>
      <c r="K7" s="3">
        <v>1</v>
      </c>
      <c r="L7" s="3" t="s">
        <v>239</v>
      </c>
    </row>
    <row r="8" spans="1:18" x14ac:dyDescent="0.5">
      <c r="A8" s="3">
        <v>7</v>
      </c>
      <c r="B8" s="3" t="s">
        <v>237</v>
      </c>
      <c r="C8" s="3" t="s">
        <v>245</v>
      </c>
      <c r="D8" s="5">
        <v>44562</v>
      </c>
      <c r="E8" s="4">
        <v>1</v>
      </c>
      <c r="F8" s="3">
        <v>7</v>
      </c>
      <c r="G8" s="3">
        <v>-19.795000000000002</v>
      </c>
      <c r="H8" s="3">
        <v>-154.98099999999999</v>
      </c>
      <c r="I8" s="3">
        <v>16753</v>
      </c>
      <c r="J8" s="3">
        <v>0</v>
      </c>
      <c r="K8" s="3">
        <v>1</v>
      </c>
      <c r="L8" s="3" t="s">
        <v>239</v>
      </c>
    </row>
    <row r="9" spans="1:18" x14ac:dyDescent="0.5">
      <c r="A9" s="3">
        <v>8</v>
      </c>
      <c r="B9" s="3" t="s">
        <v>237</v>
      </c>
      <c r="C9" s="3" t="s">
        <v>246</v>
      </c>
      <c r="D9" s="5">
        <v>44562</v>
      </c>
      <c r="E9" s="4">
        <v>1</v>
      </c>
      <c r="F9" s="3">
        <v>8</v>
      </c>
      <c r="G9" s="3">
        <v>-19.826000000000001</v>
      </c>
      <c r="H9" s="3">
        <v>-155.29599999999999</v>
      </c>
      <c r="I9" s="3">
        <v>16792</v>
      </c>
      <c r="J9" s="3">
        <v>0</v>
      </c>
      <c r="K9" s="3">
        <v>1</v>
      </c>
      <c r="L9" s="3" t="s">
        <v>239</v>
      </c>
    </row>
    <row r="10" spans="1:18" x14ac:dyDescent="0.5">
      <c r="A10" s="3">
        <v>9</v>
      </c>
      <c r="B10" s="3" t="s">
        <v>237</v>
      </c>
      <c r="C10" s="3" t="s">
        <v>247</v>
      </c>
      <c r="D10" s="5">
        <v>44562</v>
      </c>
      <c r="E10" s="4">
        <v>1</v>
      </c>
      <c r="F10" s="3">
        <v>9</v>
      </c>
      <c r="G10" s="3">
        <v>-19.841999999999999</v>
      </c>
      <c r="H10" s="3">
        <v>-155.69499999999999</v>
      </c>
      <c r="I10" s="3">
        <v>16677</v>
      </c>
      <c r="J10" s="3">
        <v>0</v>
      </c>
      <c r="K10" s="3">
        <v>1</v>
      </c>
      <c r="L10" s="3" t="s">
        <v>239</v>
      </c>
      <c r="M10">
        <f>AVERAGE(G6:G10)</f>
        <v>-19.676600000000001</v>
      </c>
      <c r="N10">
        <f>AVERAGE(H7:H10)</f>
        <v>-154.89949999999999</v>
      </c>
      <c r="O10">
        <f>STDEV(G6:G9)</f>
        <v>0.2130185829139494</v>
      </c>
      <c r="P10">
        <f>STDEV(H7:H10)</f>
        <v>0.89786357538324824</v>
      </c>
      <c r="Q10">
        <f>1.012*M10-0.4873</f>
        <v>-20.400019200000003</v>
      </c>
      <c r="R10">
        <f>1.0305*N10+1.8416</f>
        <v>-157.78233474999999</v>
      </c>
    </row>
    <row r="11" spans="1:18" x14ac:dyDescent="0.5">
      <c r="A11" s="3">
        <v>10</v>
      </c>
      <c r="B11" s="3" t="s">
        <v>248</v>
      </c>
      <c r="C11" s="3" t="s">
        <v>249</v>
      </c>
      <c r="D11" s="5">
        <v>44563</v>
      </c>
      <c r="E11" s="4">
        <v>2</v>
      </c>
      <c r="F11" s="3">
        <v>1</v>
      </c>
      <c r="G11" s="3">
        <v>-27.474</v>
      </c>
      <c r="H11" s="3">
        <v>-216.566</v>
      </c>
      <c r="I11" s="3">
        <v>16909</v>
      </c>
      <c r="J11" s="3">
        <v>-1</v>
      </c>
      <c r="K11" s="3">
        <v>1</v>
      </c>
      <c r="L11" s="3" t="s">
        <v>250</v>
      </c>
    </row>
    <row r="12" spans="1:18" x14ac:dyDescent="0.5">
      <c r="A12" s="3">
        <v>11</v>
      </c>
      <c r="B12" s="3" t="s">
        <v>248</v>
      </c>
      <c r="C12" s="3" t="s">
        <v>251</v>
      </c>
      <c r="D12" s="5">
        <v>44563</v>
      </c>
      <c r="E12" s="4">
        <v>2</v>
      </c>
      <c r="F12" s="3">
        <v>2</v>
      </c>
      <c r="G12" s="3">
        <v>-28.073</v>
      </c>
      <c r="H12" s="3">
        <v>-223.78200000000001</v>
      </c>
      <c r="I12" s="3">
        <v>16745</v>
      </c>
      <c r="J12" s="3">
        <v>-1</v>
      </c>
      <c r="K12" s="3">
        <v>1</v>
      </c>
      <c r="L12" s="3" t="s">
        <v>250</v>
      </c>
    </row>
    <row r="13" spans="1:18" x14ac:dyDescent="0.5">
      <c r="A13" s="3">
        <v>12</v>
      </c>
      <c r="B13" s="3" t="s">
        <v>248</v>
      </c>
      <c r="C13" s="3" t="s">
        <v>252</v>
      </c>
      <c r="D13" s="5">
        <v>44563</v>
      </c>
      <c r="E13" s="4">
        <v>2</v>
      </c>
      <c r="F13" s="3">
        <v>3</v>
      </c>
      <c r="G13" s="3">
        <v>-28.23</v>
      </c>
      <c r="H13" s="3">
        <v>-225.81100000000001</v>
      </c>
      <c r="I13" s="3">
        <v>16718</v>
      </c>
      <c r="J13" s="3">
        <v>-1</v>
      </c>
      <c r="K13" s="3">
        <v>1</v>
      </c>
      <c r="L13" s="3" t="s">
        <v>250</v>
      </c>
    </row>
    <row r="14" spans="1:18" x14ac:dyDescent="0.5">
      <c r="A14" s="3">
        <v>13</v>
      </c>
      <c r="B14" s="3" t="s">
        <v>248</v>
      </c>
      <c r="C14" s="3" t="s">
        <v>253</v>
      </c>
      <c r="D14" s="5">
        <v>44563</v>
      </c>
      <c r="E14" s="4">
        <v>2</v>
      </c>
      <c r="F14" s="3">
        <v>4</v>
      </c>
      <c r="G14" s="3">
        <v>-28.306999999999999</v>
      </c>
      <c r="H14" s="3">
        <v>-226.75800000000001</v>
      </c>
      <c r="I14" s="3">
        <v>16667</v>
      </c>
      <c r="J14" s="3">
        <v>0</v>
      </c>
      <c r="K14" s="3">
        <v>1</v>
      </c>
      <c r="L14" s="3" t="s">
        <v>250</v>
      </c>
    </row>
    <row r="15" spans="1:18" x14ac:dyDescent="0.5">
      <c r="A15" s="3">
        <v>14</v>
      </c>
      <c r="B15" s="3" t="s">
        <v>248</v>
      </c>
      <c r="C15" s="3" t="s">
        <v>254</v>
      </c>
      <c r="D15" s="5">
        <v>44563</v>
      </c>
      <c r="E15" s="4">
        <v>2</v>
      </c>
      <c r="F15" s="3">
        <v>5</v>
      </c>
      <c r="G15" s="3">
        <v>-28.346</v>
      </c>
      <c r="H15" s="3">
        <v>-227.43100000000001</v>
      </c>
      <c r="I15" s="3">
        <v>16666</v>
      </c>
      <c r="J15" s="3">
        <v>0</v>
      </c>
      <c r="K15" s="3">
        <v>1</v>
      </c>
      <c r="L15" s="3" t="s">
        <v>250</v>
      </c>
    </row>
    <row r="16" spans="1:18" x14ac:dyDescent="0.5">
      <c r="A16" s="3">
        <v>15</v>
      </c>
      <c r="B16" s="3" t="s">
        <v>248</v>
      </c>
      <c r="C16" s="3" t="s">
        <v>255</v>
      </c>
      <c r="D16" s="5">
        <v>44563</v>
      </c>
      <c r="E16" s="4">
        <v>2</v>
      </c>
      <c r="F16" s="3">
        <v>6</v>
      </c>
      <c r="G16" s="3">
        <v>-28.422999999999998</v>
      </c>
      <c r="H16" s="3">
        <v>-228.005</v>
      </c>
      <c r="I16" s="3">
        <v>16706</v>
      </c>
      <c r="J16" s="3">
        <v>0</v>
      </c>
      <c r="K16" s="3">
        <v>1</v>
      </c>
      <c r="L16" s="3" t="s">
        <v>250</v>
      </c>
    </row>
    <row r="17" spans="1:18" x14ac:dyDescent="0.5">
      <c r="A17" s="3">
        <v>16</v>
      </c>
      <c r="B17" s="3" t="s">
        <v>248</v>
      </c>
      <c r="C17" s="3" t="s">
        <v>256</v>
      </c>
      <c r="D17" s="5">
        <v>44563</v>
      </c>
      <c r="E17" s="4">
        <v>2</v>
      </c>
      <c r="F17" s="3">
        <v>7</v>
      </c>
      <c r="G17" s="3">
        <v>-28.408000000000001</v>
      </c>
      <c r="H17" s="3">
        <v>-228.39</v>
      </c>
      <c r="I17" s="3">
        <v>16720</v>
      </c>
      <c r="J17" s="3">
        <v>0</v>
      </c>
      <c r="K17" s="3">
        <v>1</v>
      </c>
      <c r="L17" s="3" t="s">
        <v>250</v>
      </c>
    </row>
    <row r="18" spans="1:18" x14ac:dyDescent="0.5">
      <c r="A18" s="3">
        <v>17</v>
      </c>
      <c r="B18" s="3" t="s">
        <v>248</v>
      </c>
      <c r="C18" s="3" t="s">
        <v>257</v>
      </c>
      <c r="D18" s="5">
        <v>44563</v>
      </c>
      <c r="E18" s="4">
        <v>2</v>
      </c>
      <c r="F18" s="3">
        <v>8</v>
      </c>
      <c r="G18" s="3">
        <v>-28.434999999999999</v>
      </c>
      <c r="H18" s="3">
        <v>-228.68799999999999</v>
      </c>
      <c r="I18" s="3">
        <v>16737</v>
      </c>
      <c r="J18" s="3">
        <v>0</v>
      </c>
      <c r="K18" s="3">
        <v>1</v>
      </c>
      <c r="L18" s="3" t="s">
        <v>250</v>
      </c>
    </row>
    <row r="19" spans="1:18" x14ac:dyDescent="0.5">
      <c r="A19" s="3">
        <v>18</v>
      </c>
      <c r="B19" s="3" t="s">
        <v>248</v>
      </c>
      <c r="C19" s="3" t="s">
        <v>258</v>
      </c>
      <c r="D19" s="5">
        <v>44563</v>
      </c>
      <c r="E19" s="4">
        <v>2</v>
      </c>
      <c r="F19" s="3">
        <v>9</v>
      </c>
      <c r="G19" s="3">
        <v>-28.466999999999999</v>
      </c>
      <c r="H19" s="3">
        <v>-228.89</v>
      </c>
      <c r="I19" s="3">
        <v>16674</v>
      </c>
      <c r="J19" s="3">
        <v>0</v>
      </c>
      <c r="K19" s="3">
        <v>1</v>
      </c>
      <c r="L19" s="3" t="s">
        <v>250</v>
      </c>
      <c r="M19">
        <f>AVERAGE(G15:G19)</f>
        <v>-28.415800000000001</v>
      </c>
      <c r="N19">
        <f>AVERAGE(H16:H19)</f>
        <v>-228.49324999999999</v>
      </c>
      <c r="O19">
        <f>STDEV(G15:G18)</f>
        <v>3.9572717874818135E-2</v>
      </c>
      <c r="P19">
        <f>STDEV(H16:H19)</f>
        <v>0.38487519622166344</v>
      </c>
      <c r="Q19">
        <f>1.012*M19-0.4873</f>
        <v>-29.244089600000002</v>
      </c>
      <c r="R19">
        <f>1.0305*N19+1.8416</f>
        <v>-233.62069412499997</v>
      </c>
    </row>
    <row r="20" spans="1:18" x14ac:dyDescent="0.5">
      <c r="A20" s="3">
        <v>19</v>
      </c>
      <c r="B20" s="3" t="s">
        <v>259</v>
      </c>
      <c r="C20" s="3" t="s">
        <v>260</v>
      </c>
      <c r="D20" s="5">
        <v>44564</v>
      </c>
      <c r="E20" s="4">
        <v>3</v>
      </c>
      <c r="F20" s="3">
        <v>1</v>
      </c>
      <c r="G20" s="3">
        <v>-2.129</v>
      </c>
      <c r="H20" s="3">
        <v>-34.154000000000003</v>
      </c>
      <c r="I20" s="3">
        <v>16968</v>
      </c>
      <c r="J20" s="3">
        <v>-1</v>
      </c>
      <c r="K20" s="3">
        <v>1</v>
      </c>
      <c r="L20" s="3" t="s">
        <v>261</v>
      </c>
    </row>
    <row r="21" spans="1:18" x14ac:dyDescent="0.5">
      <c r="A21" s="3">
        <v>20</v>
      </c>
      <c r="B21" s="3" t="s">
        <v>259</v>
      </c>
      <c r="C21" s="3" t="s">
        <v>262</v>
      </c>
      <c r="D21" s="5">
        <v>44564</v>
      </c>
      <c r="E21" s="4">
        <v>3</v>
      </c>
      <c r="F21" s="3">
        <v>2</v>
      </c>
      <c r="G21" s="3">
        <v>-0.30099999999999999</v>
      </c>
      <c r="H21" s="3">
        <v>-13.273</v>
      </c>
      <c r="I21" s="3">
        <v>16711</v>
      </c>
      <c r="J21" s="3">
        <v>-1</v>
      </c>
      <c r="K21" s="3">
        <v>1</v>
      </c>
      <c r="L21" s="3" t="s">
        <v>261</v>
      </c>
    </row>
    <row r="22" spans="1:18" x14ac:dyDescent="0.5">
      <c r="A22" s="3">
        <v>21</v>
      </c>
      <c r="B22" s="3" t="s">
        <v>259</v>
      </c>
      <c r="C22" s="3" t="s">
        <v>263</v>
      </c>
      <c r="D22" s="5">
        <v>44564</v>
      </c>
      <c r="E22" s="4">
        <v>3</v>
      </c>
      <c r="F22" s="3">
        <v>3</v>
      </c>
      <c r="G22" s="3">
        <v>0.23</v>
      </c>
      <c r="H22" s="3">
        <v>-7.2169999999999996</v>
      </c>
      <c r="I22" s="3">
        <v>16741</v>
      </c>
      <c r="J22" s="3">
        <v>-1</v>
      </c>
      <c r="K22" s="3">
        <v>1</v>
      </c>
      <c r="L22" s="3" t="s">
        <v>261</v>
      </c>
    </row>
    <row r="23" spans="1:18" x14ac:dyDescent="0.5">
      <c r="A23" s="3">
        <v>22</v>
      </c>
      <c r="B23" s="3" t="s">
        <v>259</v>
      </c>
      <c r="C23" s="3" t="s">
        <v>264</v>
      </c>
      <c r="D23" s="5">
        <v>44564</v>
      </c>
      <c r="E23" s="4">
        <v>3</v>
      </c>
      <c r="F23" s="3">
        <v>4</v>
      </c>
      <c r="G23" s="3">
        <v>0.49399999999999999</v>
      </c>
      <c r="H23" s="3">
        <v>-4.4109999999999996</v>
      </c>
      <c r="I23" s="3">
        <v>16743</v>
      </c>
      <c r="J23" s="3">
        <v>0</v>
      </c>
      <c r="K23" s="3">
        <v>1</v>
      </c>
      <c r="L23" s="3" t="s">
        <v>261</v>
      </c>
    </row>
    <row r="24" spans="1:18" x14ac:dyDescent="0.5">
      <c r="A24" s="3">
        <v>23</v>
      </c>
      <c r="B24" s="3" t="s">
        <v>259</v>
      </c>
      <c r="C24" s="3" t="s">
        <v>265</v>
      </c>
      <c r="D24" s="5">
        <v>44564</v>
      </c>
      <c r="E24" s="4">
        <v>3</v>
      </c>
      <c r="F24" s="3">
        <v>5</v>
      </c>
      <c r="G24" s="3">
        <v>0.61</v>
      </c>
      <c r="H24" s="3">
        <v>-3.0009999999999999</v>
      </c>
      <c r="I24" s="3">
        <v>16726</v>
      </c>
      <c r="J24" s="3">
        <v>0</v>
      </c>
      <c r="K24" s="3">
        <v>1</v>
      </c>
      <c r="L24" s="3" t="s">
        <v>261</v>
      </c>
    </row>
    <row r="25" spans="1:18" x14ac:dyDescent="0.5">
      <c r="A25" s="3">
        <v>24</v>
      </c>
      <c r="B25" s="3" t="s">
        <v>259</v>
      </c>
      <c r="C25" s="3" t="s">
        <v>266</v>
      </c>
      <c r="D25" s="5">
        <v>44564</v>
      </c>
      <c r="E25" s="4">
        <v>3</v>
      </c>
      <c r="F25" s="3">
        <v>6</v>
      </c>
      <c r="G25" s="3">
        <v>0.72799999999999998</v>
      </c>
      <c r="H25" s="3">
        <v>-1.79</v>
      </c>
      <c r="I25" s="3">
        <v>16733</v>
      </c>
      <c r="J25" s="3">
        <v>0</v>
      </c>
      <c r="K25" s="3">
        <v>1</v>
      </c>
      <c r="L25" s="3" t="s">
        <v>261</v>
      </c>
    </row>
    <row r="26" spans="1:18" x14ac:dyDescent="0.5">
      <c r="A26" s="3">
        <v>25</v>
      </c>
      <c r="B26" s="3" t="s">
        <v>259</v>
      </c>
      <c r="C26" s="3" t="s">
        <v>267</v>
      </c>
      <c r="D26" s="5">
        <v>44564</v>
      </c>
      <c r="E26" s="4">
        <v>3</v>
      </c>
      <c r="F26" s="3">
        <v>7</v>
      </c>
      <c r="G26" s="3">
        <v>0.76900000000000002</v>
      </c>
      <c r="H26" s="3">
        <v>-1.1870000000000001</v>
      </c>
      <c r="I26" s="3">
        <v>16716</v>
      </c>
      <c r="J26" s="3">
        <v>0</v>
      </c>
      <c r="K26" s="3">
        <v>1</v>
      </c>
      <c r="L26" s="3" t="s">
        <v>261</v>
      </c>
    </row>
    <row r="27" spans="1:18" x14ac:dyDescent="0.5">
      <c r="A27" s="3">
        <v>26</v>
      </c>
      <c r="B27" s="3" t="s">
        <v>259</v>
      </c>
      <c r="C27" s="3" t="s">
        <v>268</v>
      </c>
      <c r="D27" s="5">
        <v>44564</v>
      </c>
      <c r="E27" s="4">
        <v>3</v>
      </c>
      <c r="F27" s="3">
        <v>8</v>
      </c>
      <c r="G27" s="3">
        <v>0.85599999999999998</v>
      </c>
      <c r="H27" s="3">
        <v>-0.52900000000000003</v>
      </c>
      <c r="I27" s="3">
        <v>16712</v>
      </c>
      <c r="J27" s="3">
        <v>0</v>
      </c>
      <c r="K27" s="3">
        <v>1</v>
      </c>
      <c r="L27" s="3" t="s">
        <v>261</v>
      </c>
    </row>
    <row r="28" spans="1:18" x14ac:dyDescent="0.5">
      <c r="A28" s="3">
        <v>27</v>
      </c>
      <c r="B28" s="3" t="s">
        <v>259</v>
      </c>
      <c r="C28" s="3" t="s">
        <v>269</v>
      </c>
      <c r="D28" s="5">
        <v>44564</v>
      </c>
      <c r="E28" s="4">
        <v>3</v>
      </c>
      <c r="F28" s="3">
        <v>9</v>
      </c>
      <c r="G28" s="3">
        <v>0.91500000000000004</v>
      </c>
      <c r="H28" s="3">
        <v>-9.0999999999999998E-2</v>
      </c>
      <c r="I28" s="3">
        <v>16720</v>
      </c>
      <c r="J28" s="3">
        <v>0</v>
      </c>
      <c r="K28" s="3">
        <v>1</v>
      </c>
      <c r="L28" s="3" t="s">
        <v>261</v>
      </c>
      <c r="M28">
        <f>AVERAGE(G24:G28)</f>
        <v>0.77560000000000007</v>
      </c>
      <c r="N28">
        <f>AVERAGE(H25:H28)</f>
        <v>-0.8992500000000001</v>
      </c>
      <c r="O28">
        <f>STDEV(G24:G27)</f>
        <v>0.10220689800595611</v>
      </c>
      <c r="P28">
        <f>STDEV(H25:H28)</f>
        <v>0.74533856959997258</v>
      </c>
      <c r="Q28">
        <f>1.012*M28-0.4873</f>
        <v>0.29760720000000002</v>
      </c>
      <c r="R28">
        <f>1.0305*N28+1.8416</f>
        <v>0.9149228749999998</v>
      </c>
    </row>
    <row r="29" spans="1:18" x14ac:dyDescent="0.5">
      <c r="A29">
        <v>28</v>
      </c>
      <c r="B29" t="s">
        <v>270</v>
      </c>
      <c r="C29" t="s">
        <v>271</v>
      </c>
      <c r="D29" s="1">
        <v>44565</v>
      </c>
      <c r="E29" s="2">
        <v>4</v>
      </c>
      <c r="F29">
        <v>1</v>
      </c>
      <c r="G29">
        <v>-4.0149999999999997</v>
      </c>
      <c r="H29">
        <v>-34.392000000000003</v>
      </c>
      <c r="I29">
        <v>17159</v>
      </c>
      <c r="J29">
        <v>-1</v>
      </c>
      <c r="K29">
        <v>1</v>
      </c>
      <c r="L29" t="s">
        <v>272</v>
      </c>
    </row>
    <row r="30" spans="1:18" x14ac:dyDescent="0.5">
      <c r="A30">
        <v>29</v>
      </c>
      <c r="B30" t="s">
        <v>270</v>
      </c>
      <c r="C30" t="s">
        <v>273</v>
      </c>
      <c r="D30" s="1">
        <v>44565</v>
      </c>
      <c r="E30" s="2">
        <v>4</v>
      </c>
      <c r="F30">
        <v>2</v>
      </c>
      <c r="G30">
        <v>-4.3499999999999996</v>
      </c>
      <c r="H30">
        <v>-37.875999999999998</v>
      </c>
      <c r="I30">
        <v>16895</v>
      </c>
      <c r="J30">
        <v>-1</v>
      </c>
      <c r="K30">
        <v>1</v>
      </c>
      <c r="L30" t="s">
        <v>272</v>
      </c>
    </row>
    <row r="31" spans="1:18" x14ac:dyDescent="0.5">
      <c r="A31">
        <v>30</v>
      </c>
      <c r="B31" t="s">
        <v>270</v>
      </c>
      <c r="C31" t="s">
        <v>274</v>
      </c>
      <c r="D31" s="1">
        <v>44565</v>
      </c>
      <c r="E31" s="2">
        <v>4</v>
      </c>
      <c r="F31">
        <v>3</v>
      </c>
      <c r="G31">
        <v>-4.5419999999999998</v>
      </c>
      <c r="H31">
        <v>-39.244</v>
      </c>
      <c r="I31">
        <v>16844</v>
      </c>
      <c r="J31">
        <v>-1</v>
      </c>
      <c r="K31">
        <v>1</v>
      </c>
      <c r="L31" t="s">
        <v>272</v>
      </c>
    </row>
    <row r="32" spans="1:18" x14ac:dyDescent="0.5">
      <c r="A32">
        <v>31</v>
      </c>
      <c r="B32" t="s">
        <v>270</v>
      </c>
      <c r="C32" t="s">
        <v>275</v>
      </c>
      <c r="D32" s="1">
        <v>44565</v>
      </c>
      <c r="E32" s="2">
        <v>4</v>
      </c>
      <c r="F32">
        <v>4</v>
      </c>
      <c r="G32">
        <v>-4.4109999999999996</v>
      </c>
      <c r="H32">
        <v>-38.801000000000002</v>
      </c>
      <c r="I32">
        <v>16947</v>
      </c>
      <c r="J32">
        <v>0</v>
      </c>
      <c r="K32">
        <v>1</v>
      </c>
      <c r="L32" t="s">
        <v>272</v>
      </c>
    </row>
    <row r="33" spans="1:18" x14ac:dyDescent="0.5">
      <c r="A33">
        <v>32</v>
      </c>
      <c r="B33" t="s">
        <v>270</v>
      </c>
      <c r="C33" t="s">
        <v>276</v>
      </c>
      <c r="D33" s="1">
        <v>44565</v>
      </c>
      <c r="E33" s="2">
        <v>4</v>
      </c>
      <c r="F33">
        <v>5</v>
      </c>
      <c r="G33">
        <v>-4.3769999999999998</v>
      </c>
      <c r="H33">
        <v>-38.423000000000002</v>
      </c>
      <c r="I33">
        <v>17513</v>
      </c>
      <c r="J33">
        <v>0</v>
      </c>
      <c r="K33">
        <v>1</v>
      </c>
      <c r="L33" t="s">
        <v>272</v>
      </c>
    </row>
    <row r="34" spans="1:18" x14ac:dyDescent="0.5">
      <c r="A34">
        <v>33</v>
      </c>
      <c r="B34" t="s">
        <v>270</v>
      </c>
      <c r="C34" t="s">
        <v>277</v>
      </c>
      <c r="D34" s="1">
        <v>44565</v>
      </c>
      <c r="E34" s="2">
        <v>4</v>
      </c>
      <c r="F34">
        <v>6</v>
      </c>
      <c r="G34">
        <v>-4.4459999999999997</v>
      </c>
      <c r="H34">
        <v>-38.621000000000002</v>
      </c>
      <c r="I34">
        <v>17370</v>
      </c>
      <c r="J34">
        <v>0</v>
      </c>
      <c r="K34">
        <v>1</v>
      </c>
      <c r="L34" t="s">
        <v>272</v>
      </c>
    </row>
    <row r="35" spans="1:18" x14ac:dyDescent="0.5">
      <c r="A35">
        <v>34</v>
      </c>
      <c r="B35" t="s">
        <v>270</v>
      </c>
      <c r="C35" t="s">
        <v>278</v>
      </c>
      <c r="D35" s="1">
        <v>44565</v>
      </c>
      <c r="E35" s="2">
        <v>4</v>
      </c>
      <c r="F35">
        <v>7</v>
      </c>
      <c r="G35">
        <v>-4.4089999999999998</v>
      </c>
      <c r="H35">
        <v>-38.722999999999999</v>
      </c>
      <c r="I35">
        <v>17035</v>
      </c>
      <c r="J35">
        <v>0</v>
      </c>
      <c r="K35">
        <v>1</v>
      </c>
      <c r="L35" t="s">
        <v>272</v>
      </c>
    </row>
    <row r="36" spans="1:18" x14ac:dyDescent="0.5">
      <c r="A36">
        <v>35</v>
      </c>
      <c r="B36" t="s">
        <v>270</v>
      </c>
      <c r="C36" t="s">
        <v>279</v>
      </c>
      <c r="D36" s="1">
        <v>44565</v>
      </c>
      <c r="E36" s="2">
        <v>4</v>
      </c>
      <c r="F36">
        <v>8</v>
      </c>
      <c r="G36">
        <v>-4.3570000000000002</v>
      </c>
      <c r="H36">
        <v>-38.313000000000002</v>
      </c>
      <c r="I36">
        <v>17288</v>
      </c>
      <c r="J36">
        <v>0</v>
      </c>
      <c r="K36">
        <v>1</v>
      </c>
      <c r="L36" t="s">
        <v>272</v>
      </c>
    </row>
    <row r="37" spans="1:18" x14ac:dyDescent="0.5">
      <c r="A37">
        <v>36</v>
      </c>
      <c r="B37" t="s">
        <v>270</v>
      </c>
      <c r="C37" t="s">
        <v>280</v>
      </c>
      <c r="D37" s="1">
        <v>44565</v>
      </c>
      <c r="E37" s="2">
        <v>4</v>
      </c>
      <c r="F37">
        <v>9</v>
      </c>
      <c r="G37">
        <v>-4.3280000000000003</v>
      </c>
      <c r="H37">
        <v>-38.478999999999999</v>
      </c>
      <c r="I37">
        <v>16929</v>
      </c>
      <c r="J37">
        <v>0</v>
      </c>
      <c r="K37">
        <v>1</v>
      </c>
      <c r="L37" t="s">
        <v>272</v>
      </c>
      <c r="M37">
        <f>AVERAGE(G33:G37)</f>
        <v>-4.3834</v>
      </c>
      <c r="N37">
        <f>AVERAGE(H34:H37)</f>
        <v>-38.533999999999999</v>
      </c>
      <c r="O37">
        <f>STDEV(G33:G36)</f>
        <v>3.8921930407761818E-2</v>
      </c>
      <c r="P37">
        <f>STDEV(H34:H37)</f>
        <v>0.17809735165539758</v>
      </c>
      <c r="Q37">
        <f>1.012*M37-0.4873</f>
        <v>-4.9233008000000007</v>
      </c>
      <c r="R37">
        <f>1.0305*N37+1.8416</f>
        <v>-37.867686999999997</v>
      </c>
    </row>
    <row r="38" spans="1:18" x14ac:dyDescent="0.5">
      <c r="A38" s="6">
        <v>37</v>
      </c>
      <c r="B38" s="6" t="s">
        <v>281</v>
      </c>
      <c r="C38" s="6" t="s">
        <v>282</v>
      </c>
      <c r="D38" s="7">
        <v>44566</v>
      </c>
      <c r="E38" s="8">
        <v>5</v>
      </c>
      <c r="F38" s="6">
        <v>1</v>
      </c>
      <c r="G38" s="6">
        <v>-3.6869999999999998</v>
      </c>
      <c r="H38" s="6">
        <v>-22.704000000000001</v>
      </c>
      <c r="I38" s="6">
        <v>17235</v>
      </c>
      <c r="J38" s="6">
        <v>-1</v>
      </c>
      <c r="K38" s="6">
        <v>1</v>
      </c>
      <c r="L38" s="6" t="s">
        <v>283</v>
      </c>
    </row>
    <row r="39" spans="1:18" x14ac:dyDescent="0.5">
      <c r="A39" s="6">
        <v>38</v>
      </c>
      <c r="B39" s="6" t="s">
        <v>281</v>
      </c>
      <c r="C39" s="6" t="s">
        <v>284</v>
      </c>
      <c r="D39" s="7">
        <v>44566</v>
      </c>
      <c r="E39" s="8">
        <v>5</v>
      </c>
      <c r="F39" s="6">
        <v>2</v>
      </c>
      <c r="G39" s="6">
        <v>-3.69</v>
      </c>
      <c r="H39" s="6">
        <v>-21.009</v>
      </c>
      <c r="I39" s="6">
        <v>17159</v>
      </c>
      <c r="J39" s="6">
        <v>-1</v>
      </c>
      <c r="K39" s="6">
        <v>1</v>
      </c>
      <c r="L39" s="6" t="s">
        <v>283</v>
      </c>
    </row>
    <row r="40" spans="1:18" x14ac:dyDescent="0.5">
      <c r="A40" s="6">
        <v>39</v>
      </c>
      <c r="B40" s="6" t="s">
        <v>281</v>
      </c>
      <c r="C40" s="6" t="s">
        <v>285</v>
      </c>
      <c r="D40" s="7">
        <v>44566</v>
      </c>
      <c r="E40" s="8">
        <v>5</v>
      </c>
      <c r="F40" s="6">
        <v>3</v>
      </c>
      <c r="G40" s="6">
        <v>-3.6339999999999999</v>
      </c>
      <c r="H40" s="6">
        <v>-20.855</v>
      </c>
      <c r="I40" s="6">
        <v>17254</v>
      </c>
      <c r="J40" s="6">
        <v>-1</v>
      </c>
      <c r="K40" s="6">
        <v>1</v>
      </c>
      <c r="L40" s="6" t="s">
        <v>283</v>
      </c>
    </row>
    <row r="41" spans="1:18" x14ac:dyDescent="0.5">
      <c r="A41" s="6">
        <v>40</v>
      </c>
      <c r="B41" s="6" t="s">
        <v>281</v>
      </c>
      <c r="C41" s="6" t="s">
        <v>286</v>
      </c>
      <c r="D41" s="7">
        <v>44566</v>
      </c>
      <c r="E41" s="8">
        <v>5</v>
      </c>
      <c r="F41" s="6">
        <v>4</v>
      </c>
      <c r="G41" s="6">
        <v>-3.552</v>
      </c>
      <c r="H41" s="6">
        <v>-20.314</v>
      </c>
      <c r="I41" s="6">
        <v>17237</v>
      </c>
      <c r="J41" s="6">
        <v>0</v>
      </c>
      <c r="K41" s="6">
        <v>1</v>
      </c>
      <c r="L41" s="6" t="s">
        <v>283</v>
      </c>
    </row>
    <row r="42" spans="1:18" x14ac:dyDescent="0.5">
      <c r="A42" s="6">
        <v>41</v>
      </c>
      <c r="B42" s="6" t="s">
        <v>281</v>
      </c>
      <c r="C42" s="6" t="s">
        <v>287</v>
      </c>
      <c r="D42" s="7">
        <v>44566</v>
      </c>
      <c r="E42" s="8">
        <v>5</v>
      </c>
      <c r="F42" s="6">
        <v>5</v>
      </c>
      <c r="G42" s="6">
        <v>-5.1180000000000003</v>
      </c>
      <c r="H42" s="6">
        <v>-34.067</v>
      </c>
      <c r="I42" s="6">
        <v>24466</v>
      </c>
      <c r="J42" s="6">
        <v>-1</v>
      </c>
      <c r="K42" s="6">
        <v>0</v>
      </c>
      <c r="L42" s="6" t="s">
        <v>283</v>
      </c>
    </row>
    <row r="43" spans="1:18" x14ac:dyDescent="0.5">
      <c r="A43" s="6">
        <v>42</v>
      </c>
      <c r="B43" s="6" t="s">
        <v>281</v>
      </c>
      <c r="C43" s="6" t="s">
        <v>288</v>
      </c>
      <c r="D43" s="7">
        <v>44566</v>
      </c>
      <c r="E43" s="8">
        <v>5</v>
      </c>
      <c r="F43" s="6">
        <v>6</v>
      </c>
      <c r="G43" s="6"/>
      <c r="H43" s="6"/>
      <c r="I43" s="6"/>
      <c r="J43" s="6"/>
      <c r="K43" s="6"/>
      <c r="L43" s="6" t="s">
        <v>283</v>
      </c>
    </row>
    <row r="44" spans="1:18" x14ac:dyDescent="0.5">
      <c r="A44" s="6">
        <v>44</v>
      </c>
      <c r="B44" s="6" t="s">
        <v>281</v>
      </c>
      <c r="C44" s="6" t="s">
        <v>289</v>
      </c>
      <c r="D44" s="7">
        <v>44566</v>
      </c>
      <c r="E44" s="8">
        <v>5</v>
      </c>
      <c r="F44" s="6">
        <v>8</v>
      </c>
      <c r="G44" s="6">
        <v>-5.1550000000000002</v>
      </c>
      <c r="H44" s="6">
        <v>-46.548999999999999</v>
      </c>
      <c r="I44" s="6">
        <v>8262</v>
      </c>
      <c r="J44" s="6">
        <v>0</v>
      </c>
      <c r="K44" s="6">
        <v>1</v>
      </c>
      <c r="L44" s="6" t="s">
        <v>283</v>
      </c>
    </row>
    <row r="45" spans="1:18" x14ac:dyDescent="0.5">
      <c r="A45" s="6">
        <v>45</v>
      </c>
      <c r="B45" s="6" t="s">
        <v>281</v>
      </c>
      <c r="C45" s="6" t="s">
        <v>290</v>
      </c>
      <c r="D45" s="7">
        <v>44566</v>
      </c>
      <c r="E45" s="8">
        <v>5</v>
      </c>
      <c r="F45" s="6">
        <v>9</v>
      </c>
      <c r="G45" s="6">
        <v>-5.31</v>
      </c>
      <c r="H45" s="6">
        <v>-42.335000000000001</v>
      </c>
      <c r="I45" s="6">
        <v>20859</v>
      </c>
      <c r="J45" s="6">
        <v>0</v>
      </c>
      <c r="K45" s="6">
        <v>1</v>
      </c>
      <c r="L45" s="6" t="s">
        <v>283</v>
      </c>
    </row>
    <row r="46" spans="1:18" x14ac:dyDescent="0.5">
      <c r="A46" s="6">
        <v>46</v>
      </c>
      <c r="B46" s="6" t="s">
        <v>291</v>
      </c>
      <c r="C46" s="6" t="s">
        <v>292</v>
      </c>
      <c r="D46" s="7">
        <v>44567</v>
      </c>
      <c r="E46" s="8">
        <v>6</v>
      </c>
      <c r="F46" s="6">
        <v>1</v>
      </c>
      <c r="G46" s="6">
        <v>-4.6529999999999996</v>
      </c>
      <c r="H46" s="6">
        <v>-39.241999999999997</v>
      </c>
      <c r="I46" s="6">
        <v>18968</v>
      </c>
      <c r="J46" s="6">
        <v>-1</v>
      </c>
      <c r="K46" s="6">
        <v>1</v>
      </c>
      <c r="L46" s="6" t="s">
        <v>293</v>
      </c>
    </row>
    <row r="47" spans="1:18" x14ac:dyDescent="0.5">
      <c r="A47" s="6">
        <v>47</v>
      </c>
      <c r="B47" s="6" t="s">
        <v>291</v>
      </c>
      <c r="C47" s="6" t="s">
        <v>294</v>
      </c>
      <c r="D47" s="7">
        <v>44567</v>
      </c>
      <c r="E47" s="8">
        <v>6</v>
      </c>
      <c r="F47" s="6">
        <v>2</v>
      </c>
      <c r="G47" s="6">
        <v>-4.8879999999999999</v>
      </c>
      <c r="H47" s="6">
        <v>-38.512999999999998</v>
      </c>
      <c r="I47" s="6">
        <v>22306</v>
      </c>
      <c r="J47" s="6">
        <v>-1</v>
      </c>
      <c r="K47" s="6">
        <v>1</v>
      </c>
      <c r="L47" s="6" t="s">
        <v>293</v>
      </c>
    </row>
    <row r="48" spans="1:18" x14ac:dyDescent="0.5">
      <c r="A48" s="6">
        <v>48</v>
      </c>
      <c r="B48" s="6" t="s">
        <v>291</v>
      </c>
      <c r="C48" s="6" t="s">
        <v>295</v>
      </c>
      <c r="D48" s="7">
        <v>44567</v>
      </c>
      <c r="E48" s="8">
        <v>6</v>
      </c>
      <c r="F48" s="6">
        <v>3</v>
      </c>
      <c r="G48" s="6">
        <v>-4.8319999999999999</v>
      </c>
      <c r="H48" s="6">
        <v>-39.192</v>
      </c>
      <c r="I48" s="6">
        <v>20115</v>
      </c>
      <c r="J48" s="6">
        <v>-1</v>
      </c>
      <c r="K48" s="6">
        <v>1</v>
      </c>
      <c r="L48" s="6" t="s">
        <v>293</v>
      </c>
    </row>
    <row r="49" spans="1:12" x14ac:dyDescent="0.5">
      <c r="A49" s="6">
        <v>49</v>
      </c>
      <c r="B49" s="6" t="s">
        <v>291</v>
      </c>
      <c r="C49" s="6" t="s">
        <v>296</v>
      </c>
      <c r="D49" s="7">
        <v>44567</v>
      </c>
      <c r="E49" s="8">
        <v>6</v>
      </c>
      <c r="F49" s="6">
        <v>4</v>
      </c>
      <c r="G49" s="6">
        <v>-4.5339999999999998</v>
      </c>
      <c r="H49" s="6">
        <v>-39.49</v>
      </c>
      <c r="I49" s="6">
        <v>16334</v>
      </c>
      <c r="J49" s="6">
        <v>0</v>
      </c>
      <c r="K49" s="6">
        <v>1</v>
      </c>
      <c r="L49" s="6" t="s">
        <v>293</v>
      </c>
    </row>
    <row r="50" spans="1:12" x14ac:dyDescent="0.5">
      <c r="A50" s="6">
        <v>50</v>
      </c>
      <c r="B50" s="6" t="s">
        <v>291</v>
      </c>
      <c r="C50" s="6" t="s">
        <v>297</v>
      </c>
      <c r="D50" s="7">
        <v>44567</v>
      </c>
      <c r="E50" s="8">
        <v>6</v>
      </c>
      <c r="F50" s="6">
        <v>5</v>
      </c>
      <c r="G50" s="6">
        <v>-4.3789999999999996</v>
      </c>
      <c r="H50" s="6">
        <v>-41.186999999999998</v>
      </c>
      <c r="I50" s="6">
        <v>9967</v>
      </c>
      <c r="J50" s="6">
        <v>0</v>
      </c>
      <c r="K50" s="6">
        <v>1</v>
      </c>
      <c r="L50" s="6" t="s">
        <v>293</v>
      </c>
    </row>
    <row r="51" spans="1:12" x14ac:dyDescent="0.5">
      <c r="A51" s="6">
        <v>51</v>
      </c>
      <c r="B51" s="6" t="s">
        <v>291</v>
      </c>
      <c r="C51" s="6" t="s">
        <v>298</v>
      </c>
      <c r="D51" s="7">
        <v>44567</v>
      </c>
      <c r="E51" s="8">
        <v>6</v>
      </c>
      <c r="F51" s="6">
        <v>6</v>
      </c>
      <c r="G51" s="6"/>
      <c r="H51" s="6"/>
      <c r="I51" s="6"/>
      <c r="J51" s="6"/>
      <c r="K51" s="6"/>
      <c r="L51" s="6" t="s">
        <v>293</v>
      </c>
    </row>
    <row r="52" spans="1:12" x14ac:dyDescent="0.5">
      <c r="A52" s="6">
        <v>52</v>
      </c>
      <c r="B52" s="6" t="s">
        <v>291</v>
      </c>
      <c r="C52" s="6" t="s">
        <v>299</v>
      </c>
      <c r="D52" s="7">
        <v>44567</v>
      </c>
      <c r="E52" s="8">
        <v>6</v>
      </c>
      <c r="F52" s="6">
        <v>7</v>
      </c>
      <c r="G52" s="6"/>
      <c r="H52" s="6"/>
      <c r="I52" s="6"/>
      <c r="J52" s="6"/>
      <c r="K52" s="6"/>
      <c r="L52" s="6" t="s">
        <v>293</v>
      </c>
    </row>
    <row r="53" spans="1:12" x14ac:dyDescent="0.5">
      <c r="A53" s="6">
        <v>53</v>
      </c>
      <c r="B53" s="6" t="s">
        <v>291</v>
      </c>
      <c r="C53" s="6" t="s">
        <v>300</v>
      </c>
      <c r="D53" s="7">
        <v>44567</v>
      </c>
      <c r="E53" s="8">
        <v>6</v>
      </c>
      <c r="F53" s="6">
        <v>8</v>
      </c>
      <c r="G53" s="6">
        <v>-4.4939999999999998</v>
      </c>
      <c r="H53" s="6">
        <v>-43.473999999999997</v>
      </c>
      <c r="I53" s="6">
        <v>7940</v>
      </c>
      <c r="J53" s="6">
        <v>0</v>
      </c>
      <c r="K53" s="6">
        <v>1</v>
      </c>
      <c r="L53" s="6" t="s">
        <v>293</v>
      </c>
    </row>
    <row r="54" spans="1:12" x14ac:dyDescent="0.5">
      <c r="A54" s="6">
        <v>54</v>
      </c>
      <c r="B54" s="6" t="s">
        <v>291</v>
      </c>
      <c r="C54" s="6" t="s">
        <v>301</v>
      </c>
      <c r="D54" s="7">
        <v>44567</v>
      </c>
      <c r="E54" s="8">
        <v>6</v>
      </c>
      <c r="F54" s="6">
        <v>9</v>
      </c>
      <c r="G54" s="6"/>
      <c r="H54" s="6"/>
      <c r="I54" s="6"/>
      <c r="J54" s="6"/>
      <c r="K54" s="6"/>
      <c r="L54" s="6" t="s">
        <v>293</v>
      </c>
    </row>
    <row r="55" spans="1:12" x14ac:dyDescent="0.5">
      <c r="A55" s="6">
        <v>55</v>
      </c>
      <c r="B55" s="6" t="s">
        <v>302</v>
      </c>
      <c r="C55" s="6" t="s">
        <v>303</v>
      </c>
      <c r="D55" s="7">
        <v>44568</v>
      </c>
      <c r="E55" s="8">
        <v>7</v>
      </c>
      <c r="F55" s="6">
        <v>1</v>
      </c>
      <c r="G55" s="6">
        <v>-7.9740000000000002</v>
      </c>
      <c r="H55" s="6">
        <v>-54.445</v>
      </c>
      <c r="I55" s="6">
        <v>13257</v>
      </c>
      <c r="J55" s="6">
        <v>-1</v>
      </c>
      <c r="K55" s="6">
        <v>1</v>
      </c>
      <c r="L55" s="6" t="s">
        <v>304</v>
      </c>
    </row>
    <row r="56" spans="1:12" x14ac:dyDescent="0.5">
      <c r="A56" s="6">
        <v>56</v>
      </c>
      <c r="B56" s="6" t="s">
        <v>302</v>
      </c>
      <c r="C56" s="6" t="s">
        <v>305</v>
      </c>
      <c r="D56" s="7">
        <v>44568</v>
      </c>
      <c r="E56" s="8">
        <v>7</v>
      </c>
      <c r="F56" s="6">
        <v>2</v>
      </c>
      <c r="G56" s="6">
        <v>-7.8970000000000002</v>
      </c>
      <c r="H56" s="6">
        <v>-52.95</v>
      </c>
      <c r="I56" s="6">
        <v>17216</v>
      </c>
      <c r="J56" s="6">
        <v>-1</v>
      </c>
      <c r="K56" s="6">
        <v>1</v>
      </c>
      <c r="L56" s="6" t="s">
        <v>304</v>
      </c>
    </row>
    <row r="57" spans="1:12" x14ac:dyDescent="0.5">
      <c r="A57" s="6">
        <v>57</v>
      </c>
      <c r="B57" s="6" t="s">
        <v>302</v>
      </c>
      <c r="C57" s="6" t="s">
        <v>306</v>
      </c>
      <c r="D57" s="7">
        <v>44568</v>
      </c>
      <c r="E57" s="8">
        <v>7</v>
      </c>
      <c r="F57" s="6">
        <v>3</v>
      </c>
      <c r="G57" s="6">
        <v>-8.0039999999999996</v>
      </c>
      <c r="H57" s="6">
        <v>-54.264000000000003</v>
      </c>
      <c r="I57" s="6">
        <v>13529</v>
      </c>
      <c r="J57" s="6">
        <v>-1</v>
      </c>
      <c r="K57" s="6">
        <v>1</v>
      </c>
      <c r="L57" s="6" t="s">
        <v>304</v>
      </c>
    </row>
    <row r="58" spans="1:12" x14ac:dyDescent="0.5">
      <c r="A58" s="6">
        <v>58</v>
      </c>
      <c r="B58" s="6" t="s">
        <v>302</v>
      </c>
      <c r="C58" s="6" t="s">
        <v>307</v>
      </c>
      <c r="D58" s="7">
        <v>44568</v>
      </c>
      <c r="E58" s="8">
        <v>7</v>
      </c>
      <c r="F58" s="6">
        <v>4</v>
      </c>
      <c r="G58" s="6">
        <v>-7.944</v>
      </c>
      <c r="H58" s="6">
        <v>-55.52</v>
      </c>
      <c r="I58" s="6">
        <v>11463</v>
      </c>
      <c r="J58" s="6">
        <v>0</v>
      </c>
      <c r="K58" s="6">
        <v>1</v>
      </c>
      <c r="L58" s="6" t="s">
        <v>304</v>
      </c>
    </row>
    <row r="59" spans="1:12" x14ac:dyDescent="0.5">
      <c r="A59" s="6">
        <v>59</v>
      </c>
      <c r="B59" s="6" t="s">
        <v>302</v>
      </c>
      <c r="C59" s="6" t="s">
        <v>308</v>
      </c>
      <c r="D59" s="7">
        <v>44568</v>
      </c>
      <c r="E59" s="8">
        <v>7</v>
      </c>
      <c r="F59" s="6">
        <v>5</v>
      </c>
      <c r="G59" s="6">
        <v>-7.9740000000000002</v>
      </c>
      <c r="H59" s="6">
        <v>-57.268999999999998</v>
      </c>
      <c r="I59" s="6">
        <v>7708</v>
      </c>
      <c r="J59" s="6">
        <v>0</v>
      </c>
      <c r="K59" s="6">
        <v>1</v>
      </c>
      <c r="L59" s="6" t="s">
        <v>304</v>
      </c>
    </row>
    <row r="60" spans="1:12" x14ac:dyDescent="0.5">
      <c r="A60" s="6">
        <v>60</v>
      </c>
      <c r="B60" s="6" t="s">
        <v>302</v>
      </c>
      <c r="C60" s="6" t="s">
        <v>309</v>
      </c>
      <c r="D60" s="7">
        <v>44568</v>
      </c>
      <c r="E60" s="8">
        <v>7</v>
      </c>
      <c r="F60" s="6">
        <v>6</v>
      </c>
      <c r="G60" s="6"/>
      <c r="H60" s="6"/>
      <c r="I60" s="6"/>
      <c r="J60" s="6"/>
      <c r="K60" s="6"/>
      <c r="L60" s="6" t="s">
        <v>304</v>
      </c>
    </row>
    <row r="61" spans="1:12" x14ac:dyDescent="0.5">
      <c r="A61" s="6">
        <v>61</v>
      </c>
      <c r="B61" s="6" t="s">
        <v>302</v>
      </c>
      <c r="C61" s="6" t="s">
        <v>310</v>
      </c>
      <c r="D61" s="7">
        <v>44568</v>
      </c>
      <c r="E61" s="8">
        <v>7</v>
      </c>
      <c r="F61" s="6">
        <v>7</v>
      </c>
      <c r="G61" s="6">
        <v>-8.1140000000000008</v>
      </c>
      <c r="H61" s="6">
        <v>-58.408000000000001</v>
      </c>
      <c r="I61" s="6">
        <v>8962</v>
      </c>
      <c r="J61" s="6">
        <v>0</v>
      </c>
      <c r="K61" s="6">
        <v>1</v>
      </c>
      <c r="L61" s="6" t="s">
        <v>304</v>
      </c>
    </row>
    <row r="62" spans="1:12" x14ac:dyDescent="0.5">
      <c r="A62" s="6">
        <v>62</v>
      </c>
      <c r="B62" s="6" t="s">
        <v>302</v>
      </c>
      <c r="C62" s="6" t="s">
        <v>311</v>
      </c>
      <c r="D62" s="7">
        <v>44568</v>
      </c>
      <c r="E62" s="8">
        <v>7</v>
      </c>
      <c r="F62" s="6">
        <v>8</v>
      </c>
      <c r="G62" s="6"/>
      <c r="H62" s="6"/>
      <c r="I62" s="6"/>
      <c r="J62" s="6"/>
      <c r="K62" s="6"/>
      <c r="L62" s="6" t="s">
        <v>304</v>
      </c>
    </row>
    <row r="63" spans="1:12" x14ac:dyDescent="0.5">
      <c r="A63" s="6">
        <v>63</v>
      </c>
      <c r="B63" s="6" t="s">
        <v>302</v>
      </c>
      <c r="C63" s="6" t="s">
        <v>312</v>
      </c>
      <c r="D63" s="7">
        <v>44568</v>
      </c>
      <c r="E63" s="8">
        <v>7</v>
      </c>
      <c r="F63" s="6">
        <v>9</v>
      </c>
      <c r="G63" s="6">
        <v>-8.18</v>
      </c>
      <c r="H63" s="6">
        <v>-59.896000000000001</v>
      </c>
      <c r="I63" s="6">
        <v>7444</v>
      </c>
      <c r="J63" s="6">
        <v>0</v>
      </c>
      <c r="K63" s="6">
        <v>1</v>
      </c>
      <c r="L63" s="6" t="s">
        <v>304</v>
      </c>
    </row>
    <row r="64" spans="1:12" x14ac:dyDescent="0.5">
      <c r="A64" s="6">
        <v>64</v>
      </c>
      <c r="B64" s="6" t="s">
        <v>313</v>
      </c>
      <c r="C64" s="6" t="s">
        <v>314</v>
      </c>
      <c r="D64" s="7">
        <v>44562</v>
      </c>
      <c r="E64" s="8">
        <v>1</v>
      </c>
      <c r="F64" s="6">
        <v>1</v>
      </c>
      <c r="G64" s="6"/>
      <c r="H64" s="6"/>
      <c r="I64" s="6"/>
      <c r="J64" s="6"/>
      <c r="K64" s="6"/>
      <c r="L64" s="6" t="s">
        <v>239</v>
      </c>
    </row>
    <row r="65" spans="1:12" x14ac:dyDescent="0.5">
      <c r="A65" s="6">
        <v>65</v>
      </c>
      <c r="B65" s="6" t="s">
        <v>313</v>
      </c>
      <c r="C65" s="6" t="s">
        <v>315</v>
      </c>
      <c r="D65" s="7">
        <v>44562</v>
      </c>
      <c r="E65" s="8">
        <v>1</v>
      </c>
      <c r="F65" s="6">
        <v>2</v>
      </c>
      <c r="G65" s="6"/>
      <c r="H65" s="6"/>
      <c r="I65" s="6"/>
      <c r="J65" s="6"/>
      <c r="K65" s="6"/>
      <c r="L65" s="6" t="s">
        <v>239</v>
      </c>
    </row>
    <row r="66" spans="1:12" x14ac:dyDescent="0.5">
      <c r="A66" s="6">
        <v>66</v>
      </c>
      <c r="B66" s="6" t="s">
        <v>313</v>
      </c>
      <c r="C66" s="6" t="s">
        <v>316</v>
      </c>
      <c r="D66" s="7">
        <v>44562</v>
      </c>
      <c r="E66" s="8">
        <v>1</v>
      </c>
      <c r="F66" s="6">
        <v>3</v>
      </c>
      <c r="G66" s="6"/>
      <c r="H66" s="6"/>
      <c r="I66" s="6"/>
      <c r="J66" s="6"/>
      <c r="K66" s="6"/>
      <c r="L66" s="6" t="s">
        <v>239</v>
      </c>
    </row>
    <row r="67" spans="1:12" x14ac:dyDescent="0.5">
      <c r="A67" s="6">
        <v>67</v>
      </c>
      <c r="B67" s="6" t="s">
        <v>313</v>
      </c>
      <c r="C67" s="6" t="s">
        <v>317</v>
      </c>
      <c r="D67" s="7">
        <v>44562</v>
      </c>
      <c r="E67" s="8">
        <v>1</v>
      </c>
      <c r="F67" s="6">
        <v>4</v>
      </c>
      <c r="G67" s="6"/>
      <c r="H67" s="6"/>
      <c r="I67" s="6"/>
      <c r="J67" s="6"/>
      <c r="K67" s="6"/>
      <c r="L67" s="6" t="s">
        <v>239</v>
      </c>
    </row>
    <row r="68" spans="1:12" x14ac:dyDescent="0.5">
      <c r="A68" s="6">
        <v>68</v>
      </c>
      <c r="B68" s="6" t="s">
        <v>313</v>
      </c>
      <c r="C68" s="6" t="s">
        <v>318</v>
      </c>
      <c r="D68" s="7">
        <v>44562</v>
      </c>
      <c r="E68" s="8">
        <v>1</v>
      </c>
      <c r="F68" s="6">
        <v>5</v>
      </c>
      <c r="G68" s="6"/>
      <c r="H68" s="6"/>
      <c r="I68" s="6"/>
      <c r="J68" s="6"/>
      <c r="K68" s="6"/>
      <c r="L68" s="6" t="s">
        <v>239</v>
      </c>
    </row>
    <row r="69" spans="1:12" x14ac:dyDescent="0.5">
      <c r="A69" s="6">
        <v>69</v>
      </c>
      <c r="B69" s="6" t="s">
        <v>313</v>
      </c>
      <c r="C69" s="6" t="s">
        <v>319</v>
      </c>
      <c r="D69" s="7">
        <v>44562</v>
      </c>
      <c r="E69" s="8">
        <v>1</v>
      </c>
      <c r="F69" s="6">
        <v>6</v>
      </c>
      <c r="G69" s="6"/>
      <c r="H69" s="6"/>
      <c r="I69" s="6"/>
      <c r="J69" s="6"/>
      <c r="K69" s="6"/>
      <c r="L69" s="6" t="s">
        <v>239</v>
      </c>
    </row>
    <row r="70" spans="1:12" x14ac:dyDescent="0.5">
      <c r="A70" s="6">
        <v>70</v>
      </c>
      <c r="B70" s="6" t="s">
        <v>313</v>
      </c>
      <c r="C70" s="6" t="s">
        <v>320</v>
      </c>
      <c r="D70" s="7">
        <v>44562</v>
      </c>
      <c r="E70" s="8">
        <v>1</v>
      </c>
      <c r="F70" s="6">
        <v>7</v>
      </c>
      <c r="G70" s="6"/>
      <c r="H70" s="6"/>
      <c r="I70" s="6"/>
      <c r="J70" s="6"/>
      <c r="K70" s="6"/>
      <c r="L70" s="6" t="s">
        <v>239</v>
      </c>
    </row>
    <row r="71" spans="1:12" x14ac:dyDescent="0.5">
      <c r="A71" s="6">
        <v>71</v>
      </c>
      <c r="B71" s="6" t="s">
        <v>313</v>
      </c>
      <c r="C71" s="6" t="s">
        <v>321</v>
      </c>
      <c r="D71" s="7">
        <v>44562</v>
      </c>
      <c r="E71" s="8">
        <v>1</v>
      </c>
      <c r="F71" s="6">
        <v>8</v>
      </c>
      <c r="G71" s="6"/>
      <c r="H71" s="6"/>
      <c r="I71" s="6"/>
      <c r="J71" s="6"/>
      <c r="K71" s="6"/>
      <c r="L71" s="6" t="s">
        <v>239</v>
      </c>
    </row>
    <row r="72" spans="1:12" x14ac:dyDescent="0.5">
      <c r="A72" s="6">
        <v>72</v>
      </c>
      <c r="B72" s="6" t="s">
        <v>313</v>
      </c>
      <c r="C72" s="6" t="s">
        <v>322</v>
      </c>
      <c r="D72" s="7">
        <v>44562</v>
      </c>
      <c r="E72" s="8">
        <v>1</v>
      </c>
      <c r="F72" s="6">
        <v>9</v>
      </c>
      <c r="G72" s="6"/>
      <c r="H72" s="6"/>
      <c r="I72" s="6"/>
      <c r="J72" s="6"/>
      <c r="K72" s="6"/>
      <c r="L72" s="6" t="s">
        <v>239</v>
      </c>
    </row>
    <row r="73" spans="1:12" x14ac:dyDescent="0.5">
      <c r="A73" s="6">
        <v>100</v>
      </c>
      <c r="B73" s="6" t="s">
        <v>323</v>
      </c>
      <c r="C73" s="6" t="s">
        <v>324</v>
      </c>
      <c r="D73" s="7">
        <v>44562</v>
      </c>
      <c r="E73" s="8">
        <v>1</v>
      </c>
      <c r="F73" s="6">
        <v>1</v>
      </c>
      <c r="G73" s="6"/>
      <c r="H73" s="6"/>
      <c r="I73" s="6"/>
      <c r="J73" s="6"/>
      <c r="K73" s="6"/>
      <c r="L73" s="6" t="s">
        <v>239</v>
      </c>
    </row>
    <row r="74" spans="1:12" x14ac:dyDescent="0.5">
      <c r="A74" s="6">
        <v>101</v>
      </c>
      <c r="B74" s="6" t="s">
        <v>323</v>
      </c>
      <c r="C74" s="6" t="s">
        <v>325</v>
      </c>
      <c r="D74" s="7">
        <v>44562</v>
      </c>
      <c r="E74" s="8">
        <v>1</v>
      </c>
      <c r="F74" s="6">
        <v>2</v>
      </c>
      <c r="G74" s="6"/>
      <c r="H74" s="6"/>
      <c r="I74" s="6"/>
      <c r="J74" s="6"/>
      <c r="K74" s="6"/>
      <c r="L74" s="6" t="s">
        <v>239</v>
      </c>
    </row>
    <row r="75" spans="1:12" x14ac:dyDescent="0.5">
      <c r="A75" s="6">
        <v>102</v>
      </c>
      <c r="B75" s="6" t="s">
        <v>323</v>
      </c>
      <c r="C75" s="6" t="s">
        <v>326</v>
      </c>
      <c r="D75" s="7">
        <v>44562</v>
      </c>
      <c r="E75" s="8">
        <v>1</v>
      </c>
      <c r="F75" s="6">
        <v>3</v>
      </c>
      <c r="G75" s="6"/>
      <c r="H75" s="6"/>
      <c r="I75" s="6"/>
      <c r="J75" s="6"/>
      <c r="K75" s="6"/>
      <c r="L75" s="6" t="s">
        <v>239</v>
      </c>
    </row>
    <row r="76" spans="1:12" x14ac:dyDescent="0.5">
      <c r="A76" s="6">
        <v>103</v>
      </c>
      <c r="B76" s="6" t="s">
        <v>323</v>
      </c>
      <c r="C76" s="6" t="s">
        <v>327</v>
      </c>
      <c r="D76" s="7">
        <v>44562</v>
      </c>
      <c r="E76" s="8">
        <v>1</v>
      </c>
      <c r="F76" s="6">
        <v>4</v>
      </c>
      <c r="G76" s="6"/>
      <c r="H76" s="6"/>
      <c r="I76" s="6"/>
      <c r="J76" s="6"/>
      <c r="K76" s="6"/>
      <c r="L76" s="6" t="s">
        <v>239</v>
      </c>
    </row>
    <row r="77" spans="1:12" x14ac:dyDescent="0.5">
      <c r="A77" s="6">
        <v>104</v>
      </c>
      <c r="B77" s="6" t="s">
        <v>323</v>
      </c>
      <c r="C77" s="6" t="s">
        <v>328</v>
      </c>
      <c r="D77" s="7">
        <v>44562</v>
      </c>
      <c r="E77" s="8">
        <v>1</v>
      </c>
      <c r="F77" s="6">
        <v>5</v>
      </c>
      <c r="G77" s="6"/>
      <c r="H77" s="6"/>
      <c r="I77" s="6"/>
      <c r="J77" s="6"/>
      <c r="K77" s="6"/>
      <c r="L77" s="6" t="s">
        <v>239</v>
      </c>
    </row>
    <row r="78" spans="1:12" x14ac:dyDescent="0.5">
      <c r="A78" s="6">
        <v>105</v>
      </c>
      <c r="B78" s="6" t="s">
        <v>323</v>
      </c>
      <c r="C78" s="6" t="s">
        <v>329</v>
      </c>
      <c r="D78" s="7">
        <v>44562</v>
      </c>
      <c r="E78" s="8">
        <v>1</v>
      </c>
      <c r="F78" s="6">
        <v>6</v>
      </c>
      <c r="G78" s="6"/>
      <c r="H78" s="6"/>
      <c r="I78" s="6"/>
      <c r="J78" s="6"/>
      <c r="K78" s="6"/>
      <c r="L78" s="6" t="s">
        <v>239</v>
      </c>
    </row>
    <row r="79" spans="1:12" x14ac:dyDescent="0.5">
      <c r="A79" s="6">
        <v>106</v>
      </c>
      <c r="B79" s="6" t="s">
        <v>323</v>
      </c>
      <c r="C79" s="6" t="s">
        <v>330</v>
      </c>
      <c r="D79" s="7">
        <v>44562</v>
      </c>
      <c r="E79" s="8">
        <v>1</v>
      </c>
      <c r="F79" s="6">
        <v>7</v>
      </c>
      <c r="G79" s="6"/>
      <c r="H79" s="6"/>
      <c r="I79" s="6"/>
      <c r="J79" s="6"/>
      <c r="K79" s="6"/>
      <c r="L79" s="6" t="s">
        <v>239</v>
      </c>
    </row>
    <row r="80" spans="1:12" x14ac:dyDescent="0.5">
      <c r="A80" s="6">
        <v>107</v>
      </c>
      <c r="B80" s="6" t="s">
        <v>323</v>
      </c>
      <c r="C80" s="6" t="s">
        <v>331</v>
      </c>
      <c r="D80" s="7">
        <v>44562</v>
      </c>
      <c r="E80" s="8">
        <v>1</v>
      </c>
      <c r="F80" s="6">
        <v>8</v>
      </c>
      <c r="G80" s="6"/>
      <c r="H80" s="6"/>
      <c r="I80" s="6"/>
      <c r="J80" s="6"/>
      <c r="K80" s="6"/>
      <c r="L80" s="6" t="s">
        <v>239</v>
      </c>
    </row>
    <row r="81" spans="1:18" x14ac:dyDescent="0.5">
      <c r="A81" s="6">
        <v>108</v>
      </c>
      <c r="B81" s="6" t="s">
        <v>323</v>
      </c>
      <c r="C81" s="6" t="s">
        <v>332</v>
      </c>
      <c r="D81" s="7">
        <v>44562</v>
      </c>
      <c r="E81" s="8">
        <v>1</v>
      </c>
      <c r="F81" s="6">
        <v>9</v>
      </c>
      <c r="G81" s="6"/>
      <c r="H81" s="6"/>
      <c r="I81" s="6"/>
      <c r="J81" s="6"/>
      <c r="K81" s="6"/>
      <c r="L81" s="6" t="s">
        <v>239</v>
      </c>
    </row>
    <row r="82" spans="1:18" x14ac:dyDescent="0.5">
      <c r="A82" s="6">
        <v>109</v>
      </c>
      <c r="B82" s="6" t="s">
        <v>333</v>
      </c>
      <c r="C82" s="6" t="s">
        <v>334</v>
      </c>
      <c r="D82" s="7">
        <v>44563</v>
      </c>
      <c r="E82" s="8">
        <v>2</v>
      </c>
      <c r="F82" s="6">
        <v>1</v>
      </c>
      <c r="G82" s="6"/>
      <c r="H82" s="6"/>
      <c r="I82" s="6"/>
      <c r="J82" s="6"/>
      <c r="K82" s="6"/>
      <c r="L82" s="6" t="s">
        <v>250</v>
      </c>
    </row>
    <row r="83" spans="1:18" x14ac:dyDescent="0.5">
      <c r="A83" s="6">
        <v>110</v>
      </c>
      <c r="B83" s="6" t="s">
        <v>333</v>
      </c>
      <c r="C83" s="6" t="s">
        <v>335</v>
      </c>
      <c r="D83" s="7">
        <v>44563</v>
      </c>
      <c r="E83" s="8">
        <v>2</v>
      </c>
      <c r="F83" s="6">
        <v>2</v>
      </c>
      <c r="G83" s="6"/>
      <c r="H83" s="6"/>
      <c r="I83" s="6"/>
      <c r="J83" s="6"/>
      <c r="K83" s="6"/>
      <c r="L83" s="6" t="s">
        <v>250</v>
      </c>
    </row>
    <row r="84" spans="1:18" x14ac:dyDescent="0.5">
      <c r="A84" t="s">
        <v>24</v>
      </c>
      <c r="B84" t="s">
        <v>25</v>
      </c>
      <c r="C84" t="s">
        <v>26</v>
      </c>
      <c r="D84" t="s">
        <v>27</v>
      </c>
      <c r="F84" t="s">
        <v>28</v>
      </c>
      <c r="G84" t="s">
        <v>29</v>
      </c>
      <c r="H84" t="s">
        <v>30</v>
      </c>
      <c r="I84" t="s">
        <v>31</v>
      </c>
      <c r="J84" t="s">
        <v>32</v>
      </c>
      <c r="K84" t="s">
        <v>33</v>
      </c>
      <c r="L84" t="s">
        <v>34</v>
      </c>
    </row>
    <row r="85" spans="1:18" x14ac:dyDescent="0.5">
      <c r="A85">
        <v>1</v>
      </c>
      <c r="B85" t="s">
        <v>336</v>
      </c>
      <c r="C85" t="s">
        <v>337</v>
      </c>
      <c r="D85" s="1">
        <v>44565</v>
      </c>
      <c r="E85" s="2">
        <v>4</v>
      </c>
      <c r="F85">
        <v>1</v>
      </c>
      <c r="L85" t="s">
        <v>272</v>
      </c>
    </row>
    <row r="86" spans="1:18" x14ac:dyDescent="0.5">
      <c r="A86">
        <v>2</v>
      </c>
      <c r="B86" t="s">
        <v>336</v>
      </c>
      <c r="C86" t="s">
        <v>338</v>
      </c>
      <c r="D86" s="1">
        <v>44565</v>
      </c>
      <c r="E86" s="2">
        <v>4</v>
      </c>
      <c r="F86">
        <v>2</v>
      </c>
      <c r="G86">
        <v>-5.0030000000000001</v>
      </c>
      <c r="H86">
        <v>-44.32</v>
      </c>
      <c r="I86">
        <v>16987</v>
      </c>
      <c r="J86">
        <v>-1</v>
      </c>
      <c r="K86">
        <v>1</v>
      </c>
      <c r="L86" t="s">
        <v>272</v>
      </c>
    </row>
    <row r="87" spans="1:18" x14ac:dyDescent="0.5">
      <c r="A87">
        <v>3</v>
      </c>
      <c r="B87" t="s">
        <v>336</v>
      </c>
      <c r="C87" t="s">
        <v>339</v>
      </c>
      <c r="D87" s="1">
        <v>44565</v>
      </c>
      <c r="E87" s="2">
        <v>4</v>
      </c>
      <c r="F87">
        <v>3</v>
      </c>
      <c r="G87">
        <v>-4.6959999999999997</v>
      </c>
      <c r="H87">
        <v>-40.353999999999999</v>
      </c>
      <c r="I87">
        <v>16889</v>
      </c>
      <c r="J87">
        <v>-1</v>
      </c>
      <c r="K87">
        <v>1</v>
      </c>
      <c r="L87" t="s">
        <v>272</v>
      </c>
    </row>
    <row r="88" spans="1:18" x14ac:dyDescent="0.5">
      <c r="A88">
        <v>4</v>
      </c>
      <c r="B88" t="s">
        <v>336</v>
      </c>
      <c r="C88" t="s">
        <v>340</v>
      </c>
      <c r="D88" s="1">
        <v>44565</v>
      </c>
      <c r="E88" s="2">
        <v>4</v>
      </c>
      <c r="F88">
        <v>4</v>
      </c>
      <c r="G88">
        <v>-4.5419999999999998</v>
      </c>
      <c r="H88">
        <v>-39.110999999999997</v>
      </c>
      <c r="I88">
        <v>17063</v>
      </c>
      <c r="J88">
        <v>0</v>
      </c>
      <c r="K88">
        <v>1</v>
      </c>
      <c r="L88" t="s">
        <v>272</v>
      </c>
    </row>
    <row r="89" spans="1:18" x14ac:dyDescent="0.5">
      <c r="A89">
        <v>5</v>
      </c>
      <c r="B89" t="s">
        <v>336</v>
      </c>
      <c r="C89" t="s">
        <v>341</v>
      </c>
      <c r="D89" s="1">
        <v>44565</v>
      </c>
      <c r="E89" s="2">
        <v>4</v>
      </c>
      <c r="F89">
        <v>5</v>
      </c>
      <c r="G89">
        <v>-4.569</v>
      </c>
      <c r="H89">
        <v>-38.902000000000001</v>
      </c>
      <c r="I89">
        <v>16956</v>
      </c>
      <c r="J89">
        <v>0</v>
      </c>
      <c r="K89">
        <v>1</v>
      </c>
      <c r="L89" t="s">
        <v>272</v>
      </c>
    </row>
    <row r="90" spans="1:18" x14ac:dyDescent="0.5">
      <c r="A90">
        <v>6</v>
      </c>
      <c r="B90" t="s">
        <v>336</v>
      </c>
      <c r="C90" t="s">
        <v>342</v>
      </c>
      <c r="D90" s="1">
        <v>44565</v>
      </c>
      <c r="E90" s="2">
        <v>4</v>
      </c>
      <c r="F90">
        <v>6</v>
      </c>
      <c r="G90">
        <v>-4.4850000000000003</v>
      </c>
      <c r="H90">
        <v>-38.722999999999999</v>
      </c>
      <c r="I90">
        <v>16908</v>
      </c>
      <c r="J90">
        <v>0</v>
      </c>
      <c r="K90">
        <v>1</v>
      </c>
      <c r="L90" t="s">
        <v>272</v>
      </c>
    </row>
    <row r="91" spans="1:18" x14ac:dyDescent="0.5">
      <c r="A91">
        <v>7</v>
      </c>
      <c r="B91" t="s">
        <v>336</v>
      </c>
      <c r="C91" t="s">
        <v>343</v>
      </c>
      <c r="D91" s="1">
        <v>44565</v>
      </c>
      <c r="E91" s="2">
        <v>4</v>
      </c>
      <c r="F91">
        <v>7</v>
      </c>
      <c r="G91">
        <v>-4.5229999999999997</v>
      </c>
      <c r="H91">
        <v>-38.447000000000003</v>
      </c>
      <c r="I91">
        <v>17158</v>
      </c>
      <c r="J91">
        <v>0</v>
      </c>
      <c r="K91">
        <v>1</v>
      </c>
      <c r="L91" t="s">
        <v>272</v>
      </c>
    </row>
    <row r="92" spans="1:18" x14ac:dyDescent="0.5">
      <c r="A92">
        <v>8</v>
      </c>
      <c r="B92" t="s">
        <v>336</v>
      </c>
      <c r="C92" t="s">
        <v>344</v>
      </c>
      <c r="D92" s="1">
        <v>44565</v>
      </c>
      <c r="E92" s="2">
        <v>4</v>
      </c>
      <c r="F92">
        <v>8</v>
      </c>
      <c r="G92">
        <v>-4.516</v>
      </c>
      <c r="H92">
        <v>-38.454000000000001</v>
      </c>
      <c r="I92">
        <v>16612</v>
      </c>
      <c r="J92">
        <v>0</v>
      </c>
      <c r="K92">
        <v>1</v>
      </c>
      <c r="L92" t="s">
        <v>272</v>
      </c>
    </row>
    <row r="93" spans="1:18" x14ac:dyDescent="0.5">
      <c r="A93">
        <v>9</v>
      </c>
      <c r="B93" t="s">
        <v>336</v>
      </c>
      <c r="C93" t="s">
        <v>345</v>
      </c>
      <c r="D93" s="1">
        <v>44565</v>
      </c>
      <c r="E93" s="2">
        <v>4</v>
      </c>
      <c r="F93">
        <v>9</v>
      </c>
      <c r="G93">
        <v>-4.5279999999999996</v>
      </c>
      <c r="H93">
        <v>-38.633000000000003</v>
      </c>
      <c r="I93">
        <v>16608</v>
      </c>
      <c r="J93">
        <v>0</v>
      </c>
      <c r="K93">
        <v>1</v>
      </c>
      <c r="L93" t="s">
        <v>272</v>
      </c>
    </row>
    <row r="94" spans="1:18" x14ac:dyDescent="0.5">
      <c r="A94">
        <v>10</v>
      </c>
      <c r="B94" t="s">
        <v>336</v>
      </c>
      <c r="C94" t="s">
        <v>346</v>
      </c>
      <c r="D94" s="1">
        <v>44565</v>
      </c>
      <c r="E94" s="2">
        <v>4</v>
      </c>
      <c r="F94">
        <v>10</v>
      </c>
      <c r="G94">
        <v>-4.4829999999999997</v>
      </c>
      <c r="H94">
        <v>-38.341999999999999</v>
      </c>
      <c r="I94">
        <v>16658</v>
      </c>
      <c r="J94">
        <v>0</v>
      </c>
      <c r="K94">
        <v>1</v>
      </c>
      <c r="L94" t="s">
        <v>272</v>
      </c>
      <c r="M94">
        <f>AVERAGE(G90:G94)</f>
        <v>-4.5069999999999997</v>
      </c>
      <c r="N94">
        <f>AVERAGE(H91:H94)</f>
        <v>-38.469000000000008</v>
      </c>
      <c r="O94">
        <f>STDEV(G90:G93)</f>
        <v>1.9304576314093359E-2</v>
      </c>
      <c r="P94">
        <f>STDEV(H91:H94)</f>
        <v>0.12073938876771056</v>
      </c>
      <c r="Q94">
        <f>1.012*M94-0.4873</f>
        <v>-5.0483840000000004</v>
      </c>
      <c r="R94">
        <f>1.0305*N94+1.8416</f>
        <v>-37.800704500000009</v>
      </c>
    </row>
    <row r="95" spans="1:18" x14ac:dyDescent="0.5">
      <c r="A95">
        <v>11</v>
      </c>
      <c r="B95" t="s">
        <v>347</v>
      </c>
      <c r="C95" t="s">
        <v>348</v>
      </c>
      <c r="D95" s="1">
        <v>44566</v>
      </c>
      <c r="E95" s="2">
        <v>5</v>
      </c>
      <c r="F95">
        <v>1</v>
      </c>
      <c r="G95">
        <v>-3.722</v>
      </c>
      <c r="H95">
        <v>-22.251999999999999</v>
      </c>
      <c r="I95">
        <v>16815</v>
      </c>
      <c r="J95">
        <v>-1</v>
      </c>
      <c r="K95">
        <v>1</v>
      </c>
      <c r="L95" t="s">
        <v>283</v>
      </c>
    </row>
    <row r="96" spans="1:18" x14ac:dyDescent="0.5">
      <c r="A96">
        <v>12</v>
      </c>
      <c r="B96" t="s">
        <v>347</v>
      </c>
      <c r="C96" t="s">
        <v>349</v>
      </c>
      <c r="D96" s="1">
        <v>44566</v>
      </c>
      <c r="E96" s="2">
        <v>5</v>
      </c>
      <c r="F96">
        <v>2</v>
      </c>
      <c r="G96">
        <v>-3.7549999999999999</v>
      </c>
      <c r="H96">
        <v>-20.57</v>
      </c>
      <c r="I96">
        <v>17075</v>
      </c>
      <c r="J96">
        <v>-1</v>
      </c>
      <c r="K96">
        <v>1</v>
      </c>
      <c r="L96" t="s">
        <v>283</v>
      </c>
    </row>
    <row r="97" spans="1:18" x14ac:dyDescent="0.5">
      <c r="A97">
        <v>13</v>
      </c>
      <c r="B97" t="s">
        <v>347</v>
      </c>
      <c r="C97" t="s">
        <v>350</v>
      </c>
      <c r="D97" s="1">
        <v>44566</v>
      </c>
      <c r="E97" s="2">
        <v>5</v>
      </c>
      <c r="F97">
        <v>3</v>
      </c>
      <c r="G97">
        <v>-3.7330000000000001</v>
      </c>
      <c r="H97">
        <v>-20.108000000000001</v>
      </c>
      <c r="I97">
        <v>16674</v>
      </c>
      <c r="J97">
        <v>-1</v>
      </c>
      <c r="K97">
        <v>1</v>
      </c>
      <c r="L97" t="s">
        <v>283</v>
      </c>
    </row>
    <row r="98" spans="1:18" x14ac:dyDescent="0.5">
      <c r="A98">
        <v>14</v>
      </c>
      <c r="B98" t="s">
        <v>347</v>
      </c>
      <c r="C98" t="s">
        <v>351</v>
      </c>
      <c r="D98" s="1">
        <v>44566</v>
      </c>
      <c r="E98" s="2">
        <v>5</v>
      </c>
      <c r="F98">
        <v>4</v>
      </c>
      <c r="G98">
        <v>-3.7080000000000002</v>
      </c>
      <c r="H98">
        <v>-19.914000000000001</v>
      </c>
      <c r="I98">
        <v>16716</v>
      </c>
      <c r="J98">
        <v>0</v>
      </c>
      <c r="K98">
        <v>1</v>
      </c>
      <c r="L98" t="s">
        <v>283</v>
      </c>
    </row>
    <row r="99" spans="1:18" x14ac:dyDescent="0.5">
      <c r="A99">
        <v>15</v>
      </c>
      <c r="B99" t="s">
        <v>347</v>
      </c>
      <c r="C99" t="s">
        <v>352</v>
      </c>
      <c r="D99" s="1">
        <v>44566</v>
      </c>
      <c r="E99" s="2">
        <v>5</v>
      </c>
      <c r="F99">
        <v>5</v>
      </c>
      <c r="G99">
        <v>-3.7290000000000001</v>
      </c>
      <c r="H99">
        <v>-19.652000000000001</v>
      </c>
      <c r="I99">
        <v>16763</v>
      </c>
      <c r="J99">
        <v>0</v>
      </c>
      <c r="K99">
        <v>1</v>
      </c>
      <c r="L99" t="s">
        <v>283</v>
      </c>
    </row>
    <row r="100" spans="1:18" x14ac:dyDescent="0.5">
      <c r="A100">
        <v>16</v>
      </c>
      <c r="B100" t="s">
        <v>347</v>
      </c>
      <c r="C100" t="s">
        <v>353</v>
      </c>
      <c r="D100" s="1">
        <v>44566</v>
      </c>
      <c r="E100" s="2">
        <v>5</v>
      </c>
      <c r="F100">
        <v>6</v>
      </c>
      <c r="G100">
        <v>-3.7189999999999999</v>
      </c>
      <c r="H100">
        <v>-19.584</v>
      </c>
      <c r="I100">
        <v>16751</v>
      </c>
      <c r="J100">
        <v>0</v>
      </c>
      <c r="K100">
        <v>1</v>
      </c>
      <c r="L100" t="s">
        <v>283</v>
      </c>
    </row>
    <row r="101" spans="1:18" x14ac:dyDescent="0.5">
      <c r="A101">
        <v>17</v>
      </c>
      <c r="B101" t="s">
        <v>347</v>
      </c>
      <c r="C101" t="s">
        <v>354</v>
      </c>
      <c r="D101" s="1">
        <v>44566</v>
      </c>
      <c r="E101" s="2">
        <v>5</v>
      </c>
      <c r="F101">
        <v>7</v>
      </c>
      <c r="G101">
        <v>-3.802</v>
      </c>
      <c r="H101">
        <v>-19.82</v>
      </c>
      <c r="I101">
        <v>16767</v>
      </c>
      <c r="J101">
        <v>0</v>
      </c>
      <c r="K101">
        <v>1</v>
      </c>
      <c r="L101" t="s">
        <v>283</v>
      </c>
    </row>
    <row r="102" spans="1:18" x14ac:dyDescent="0.5">
      <c r="A102">
        <v>18</v>
      </c>
      <c r="B102" t="s">
        <v>347</v>
      </c>
      <c r="C102" t="s">
        <v>355</v>
      </c>
      <c r="D102" s="1">
        <v>44566</v>
      </c>
      <c r="E102" s="2">
        <v>5</v>
      </c>
      <c r="F102">
        <v>8</v>
      </c>
      <c r="G102">
        <v>-3.7309999999999999</v>
      </c>
      <c r="H102">
        <v>-19.602</v>
      </c>
      <c r="I102">
        <v>16750</v>
      </c>
      <c r="J102">
        <v>0</v>
      </c>
      <c r="K102">
        <v>1</v>
      </c>
      <c r="L102" t="s">
        <v>283</v>
      </c>
    </row>
    <row r="103" spans="1:18" x14ac:dyDescent="0.5">
      <c r="A103">
        <v>19</v>
      </c>
      <c r="B103" t="s">
        <v>347</v>
      </c>
      <c r="C103" t="s">
        <v>356</v>
      </c>
      <c r="D103" s="1">
        <v>44566</v>
      </c>
      <c r="E103" s="2">
        <v>5</v>
      </c>
      <c r="F103">
        <v>9</v>
      </c>
      <c r="G103">
        <v>-3.7330000000000001</v>
      </c>
      <c r="H103">
        <v>-19.46</v>
      </c>
      <c r="I103">
        <v>16725</v>
      </c>
      <c r="J103">
        <v>0</v>
      </c>
      <c r="K103">
        <v>1</v>
      </c>
      <c r="L103" t="s">
        <v>283</v>
      </c>
      <c r="M103">
        <f>AVERAGE(G99:G103)</f>
        <v>-3.7427999999999999</v>
      </c>
      <c r="N103">
        <f>AVERAGE(H100:H103)</f>
        <v>-19.616500000000002</v>
      </c>
      <c r="O103">
        <f>STDEV(G99:G102)</f>
        <v>3.8195767653847086E-2</v>
      </c>
      <c r="P103">
        <f>STDEV(H100:H103)</f>
        <v>0.14963399791936755</v>
      </c>
      <c r="Q103">
        <f>1.012*M103-0.4873</f>
        <v>-4.2750136000000003</v>
      </c>
      <c r="R103">
        <f>1.0305*N103+1.8416</f>
        <v>-18.373203250000003</v>
      </c>
    </row>
    <row r="104" spans="1:18" x14ac:dyDescent="0.5">
      <c r="A104">
        <v>20</v>
      </c>
      <c r="B104" t="s">
        <v>357</v>
      </c>
      <c r="C104" t="s">
        <v>358</v>
      </c>
      <c r="D104" s="1">
        <v>44567</v>
      </c>
      <c r="E104" s="2">
        <v>6</v>
      </c>
      <c r="F104">
        <v>1</v>
      </c>
      <c r="G104">
        <v>-4.4320000000000004</v>
      </c>
      <c r="H104">
        <v>-35.582000000000001</v>
      </c>
      <c r="I104">
        <v>16893</v>
      </c>
      <c r="J104">
        <v>-1</v>
      </c>
      <c r="K104">
        <v>1</v>
      </c>
      <c r="L104" t="s">
        <v>293</v>
      </c>
    </row>
    <row r="105" spans="1:18" x14ac:dyDescent="0.5">
      <c r="A105">
        <v>21</v>
      </c>
      <c r="B105" t="s">
        <v>357</v>
      </c>
      <c r="C105" t="s">
        <v>359</v>
      </c>
      <c r="D105" s="1">
        <v>44567</v>
      </c>
      <c r="E105" s="2">
        <v>6</v>
      </c>
      <c r="F105">
        <v>2</v>
      </c>
      <c r="G105">
        <v>-4.5629999999999997</v>
      </c>
      <c r="H105">
        <v>-37.305</v>
      </c>
      <c r="I105">
        <v>17013</v>
      </c>
      <c r="J105">
        <v>-1</v>
      </c>
      <c r="K105">
        <v>1</v>
      </c>
      <c r="L105" t="s">
        <v>293</v>
      </c>
    </row>
    <row r="106" spans="1:18" x14ac:dyDescent="0.5">
      <c r="A106">
        <v>22</v>
      </c>
      <c r="B106" t="s">
        <v>357</v>
      </c>
      <c r="C106" t="s">
        <v>360</v>
      </c>
      <c r="D106" s="1">
        <v>44567</v>
      </c>
      <c r="E106" s="2">
        <v>6</v>
      </c>
      <c r="F106">
        <v>3</v>
      </c>
      <c r="G106">
        <v>-4.5640000000000001</v>
      </c>
      <c r="H106">
        <v>-37.582999999999998</v>
      </c>
      <c r="I106">
        <v>16729</v>
      </c>
      <c r="J106">
        <v>-1</v>
      </c>
      <c r="K106">
        <v>1</v>
      </c>
      <c r="L106" t="s">
        <v>293</v>
      </c>
    </row>
    <row r="107" spans="1:18" x14ac:dyDescent="0.5">
      <c r="A107">
        <v>23</v>
      </c>
      <c r="B107" t="s">
        <v>357</v>
      </c>
      <c r="C107" t="s">
        <v>361</v>
      </c>
      <c r="D107" s="1">
        <v>44567</v>
      </c>
      <c r="E107" s="2">
        <v>6</v>
      </c>
      <c r="F107">
        <v>4</v>
      </c>
      <c r="G107">
        <v>-4.5979999999999999</v>
      </c>
      <c r="H107">
        <v>-37.829000000000001</v>
      </c>
      <c r="I107">
        <v>16725</v>
      </c>
      <c r="J107">
        <v>0</v>
      </c>
      <c r="K107">
        <v>1</v>
      </c>
      <c r="L107" t="s">
        <v>293</v>
      </c>
    </row>
    <row r="108" spans="1:18" x14ac:dyDescent="0.5">
      <c r="A108">
        <v>24</v>
      </c>
      <c r="B108" t="s">
        <v>357</v>
      </c>
      <c r="C108" t="s">
        <v>362</v>
      </c>
      <c r="D108" s="1">
        <v>44567</v>
      </c>
      <c r="E108" s="2">
        <v>6</v>
      </c>
      <c r="F108">
        <v>5</v>
      </c>
      <c r="G108">
        <v>-4.59</v>
      </c>
      <c r="H108">
        <v>-37.796999999999997</v>
      </c>
      <c r="I108">
        <v>16760</v>
      </c>
      <c r="J108">
        <v>0</v>
      </c>
      <c r="K108">
        <v>1</v>
      </c>
      <c r="L108" t="s">
        <v>293</v>
      </c>
    </row>
    <row r="109" spans="1:18" x14ac:dyDescent="0.5">
      <c r="A109">
        <v>25</v>
      </c>
      <c r="B109" t="s">
        <v>357</v>
      </c>
      <c r="C109" t="s">
        <v>363</v>
      </c>
      <c r="D109" s="1">
        <v>44567</v>
      </c>
      <c r="E109" s="2">
        <v>6</v>
      </c>
      <c r="F109">
        <v>6</v>
      </c>
      <c r="G109">
        <v>-4.5659999999999998</v>
      </c>
      <c r="H109">
        <v>-37.877000000000002</v>
      </c>
      <c r="I109">
        <v>16713</v>
      </c>
      <c r="J109">
        <v>0</v>
      </c>
      <c r="K109">
        <v>1</v>
      </c>
      <c r="L109" t="s">
        <v>293</v>
      </c>
    </row>
    <row r="110" spans="1:18" x14ac:dyDescent="0.5">
      <c r="A110">
        <v>26</v>
      </c>
      <c r="B110" t="s">
        <v>357</v>
      </c>
      <c r="C110" t="s">
        <v>364</v>
      </c>
      <c r="D110" s="1">
        <v>44567</v>
      </c>
      <c r="E110" s="2">
        <v>6</v>
      </c>
      <c r="F110">
        <v>7</v>
      </c>
      <c r="G110">
        <v>-4.5410000000000004</v>
      </c>
      <c r="H110">
        <v>-37.826999999999998</v>
      </c>
      <c r="I110">
        <v>16783</v>
      </c>
      <c r="J110">
        <v>0</v>
      </c>
      <c r="K110">
        <v>1</v>
      </c>
      <c r="L110" t="s">
        <v>293</v>
      </c>
    </row>
    <row r="111" spans="1:18" x14ac:dyDescent="0.5">
      <c r="A111">
        <v>27</v>
      </c>
      <c r="B111" t="s">
        <v>357</v>
      </c>
      <c r="C111" t="s">
        <v>365</v>
      </c>
      <c r="D111" s="1">
        <v>44567</v>
      </c>
      <c r="E111" s="2">
        <v>6</v>
      </c>
      <c r="F111">
        <v>8</v>
      </c>
      <c r="G111">
        <v>-4.5039999999999996</v>
      </c>
      <c r="H111">
        <v>-37.871000000000002</v>
      </c>
      <c r="I111">
        <v>16715</v>
      </c>
      <c r="J111">
        <v>0</v>
      </c>
      <c r="K111">
        <v>1</v>
      </c>
      <c r="L111" t="s">
        <v>293</v>
      </c>
    </row>
    <row r="112" spans="1:18" x14ac:dyDescent="0.5">
      <c r="A112">
        <v>28</v>
      </c>
      <c r="B112" t="s">
        <v>357</v>
      </c>
      <c r="C112" t="s">
        <v>366</v>
      </c>
      <c r="D112" s="1">
        <v>44567</v>
      </c>
      <c r="E112" s="2">
        <v>6</v>
      </c>
      <c r="F112">
        <v>9</v>
      </c>
      <c r="G112">
        <v>-4.4980000000000002</v>
      </c>
      <c r="H112">
        <v>-37.917000000000002</v>
      </c>
      <c r="I112">
        <v>16758</v>
      </c>
      <c r="J112">
        <v>0</v>
      </c>
      <c r="K112">
        <v>1</v>
      </c>
      <c r="L112" t="s">
        <v>293</v>
      </c>
      <c r="M112">
        <f>AVERAGE(G108:G112)</f>
        <v>-4.5398000000000005</v>
      </c>
      <c r="N112">
        <f>AVERAGE(H109:H112)</f>
        <v>-37.873000000000005</v>
      </c>
      <c r="O112">
        <f>STDEV(G108:G111)</f>
        <v>3.675481827824309E-2</v>
      </c>
      <c r="P112">
        <f>STDEV(H109:H112)</f>
        <v>3.6842005012396373E-2</v>
      </c>
      <c r="Q112">
        <f>1.012*M112-0.4873</f>
        <v>-5.081577600000001</v>
      </c>
      <c r="R112">
        <f>1.0305*N112+1.8416</f>
        <v>-37.186526500000006</v>
      </c>
    </row>
    <row r="113" spans="1:18" x14ac:dyDescent="0.5">
      <c r="A113">
        <v>29</v>
      </c>
      <c r="B113" t="s">
        <v>367</v>
      </c>
      <c r="C113" t="s">
        <v>368</v>
      </c>
      <c r="D113" s="1">
        <v>44568</v>
      </c>
      <c r="E113" s="2">
        <v>7</v>
      </c>
      <c r="F113">
        <v>1</v>
      </c>
      <c r="G113">
        <v>-8.157</v>
      </c>
      <c r="H113">
        <v>-51.765000000000001</v>
      </c>
      <c r="I113">
        <v>16985</v>
      </c>
      <c r="J113">
        <v>-1</v>
      </c>
      <c r="K113">
        <v>1</v>
      </c>
      <c r="L113" t="s">
        <v>304</v>
      </c>
    </row>
    <row r="114" spans="1:18" x14ac:dyDescent="0.5">
      <c r="A114">
        <v>30</v>
      </c>
      <c r="B114" t="s">
        <v>367</v>
      </c>
      <c r="C114" t="s">
        <v>369</v>
      </c>
      <c r="D114" s="1">
        <v>44568</v>
      </c>
      <c r="E114" s="2">
        <v>7</v>
      </c>
      <c r="F114">
        <v>2</v>
      </c>
      <c r="G114">
        <v>-8.3710000000000004</v>
      </c>
      <c r="H114">
        <v>-53.143999999999998</v>
      </c>
      <c r="I114">
        <v>17120</v>
      </c>
      <c r="J114">
        <v>-1</v>
      </c>
      <c r="K114">
        <v>1</v>
      </c>
      <c r="L114" t="s">
        <v>304</v>
      </c>
    </row>
    <row r="115" spans="1:18" x14ac:dyDescent="0.5">
      <c r="A115">
        <v>31</v>
      </c>
      <c r="B115" t="s">
        <v>367</v>
      </c>
      <c r="C115" t="s">
        <v>370</v>
      </c>
      <c r="D115" s="1">
        <v>44568</v>
      </c>
      <c r="E115" s="2">
        <v>7</v>
      </c>
      <c r="F115">
        <v>3</v>
      </c>
      <c r="G115">
        <v>-8.3889999999999993</v>
      </c>
      <c r="H115">
        <v>-53.566000000000003</v>
      </c>
      <c r="I115">
        <v>16964</v>
      </c>
      <c r="J115">
        <v>-1</v>
      </c>
      <c r="K115">
        <v>1</v>
      </c>
      <c r="L115" t="s">
        <v>304</v>
      </c>
    </row>
    <row r="116" spans="1:18" x14ac:dyDescent="0.5">
      <c r="A116">
        <v>32</v>
      </c>
      <c r="B116" t="s">
        <v>367</v>
      </c>
      <c r="C116" t="s">
        <v>371</v>
      </c>
      <c r="D116" s="1">
        <v>44568</v>
      </c>
      <c r="E116" s="2">
        <v>7</v>
      </c>
      <c r="F116">
        <v>4</v>
      </c>
      <c r="G116">
        <v>-8.4480000000000004</v>
      </c>
      <c r="H116">
        <v>-53.828000000000003</v>
      </c>
      <c r="I116">
        <v>16762</v>
      </c>
      <c r="J116">
        <v>0</v>
      </c>
      <c r="K116">
        <v>1</v>
      </c>
      <c r="L116" t="s">
        <v>304</v>
      </c>
    </row>
    <row r="117" spans="1:18" x14ac:dyDescent="0.5">
      <c r="A117">
        <v>33</v>
      </c>
      <c r="B117" t="s">
        <v>367</v>
      </c>
      <c r="C117" t="s">
        <v>372</v>
      </c>
      <c r="D117" s="1">
        <v>44568</v>
      </c>
      <c r="E117" s="2">
        <v>7</v>
      </c>
      <c r="F117">
        <v>5</v>
      </c>
      <c r="G117">
        <v>-8.4740000000000002</v>
      </c>
      <c r="H117">
        <v>-53.991999999999997</v>
      </c>
      <c r="I117">
        <v>16736</v>
      </c>
      <c r="J117">
        <v>0</v>
      </c>
      <c r="K117">
        <v>1</v>
      </c>
      <c r="L117" t="s">
        <v>304</v>
      </c>
    </row>
    <row r="118" spans="1:18" x14ac:dyDescent="0.5">
      <c r="A118">
        <v>34</v>
      </c>
      <c r="B118" t="s">
        <v>367</v>
      </c>
      <c r="C118" t="s">
        <v>373</v>
      </c>
      <c r="D118" s="1">
        <v>44568</v>
      </c>
      <c r="E118" s="2">
        <v>7</v>
      </c>
      <c r="F118">
        <v>6</v>
      </c>
      <c r="G118">
        <v>-8.5419999999999998</v>
      </c>
      <c r="H118">
        <v>-53.954999999999998</v>
      </c>
      <c r="I118">
        <v>16829</v>
      </c>
      <c r="J118">
        <v>0</v>
      </c>
      <c r="K118">
        <v>1</v>
      </c>
      <c r="L118" t="s">
        <v>304</v>
      </c>
    </row>
    <row r="119" spans="1:18" x14ac:dyDescent="0.5">
      <c r="A119">
        <v>35</v>
      </c>
      <c r="B119" t="s">
        <v>367</v>
      </c>
      <c r="C119" t="s">
        <v>374</v>
      </c>
      <c r="D119" s="1">
        <v>44568</v>
      </c>
      <c r="E119" s="2">
        <v>7</v>
      </c>
      <c r="F119">
        <v>7</v>
      </c>
      <c r="G119">
        <v>-8.5109999999999992</v>
      </c>
      <c r="H119">
        <v>-54.043999999999997</v>
      </c>
      <c r="I119">
        <v>16824</v>
      </c>
      <c r="J119">
        <v>0</v>
      </c>
      <c r="K119">
        <v>1</v>
      </c>
      <c r="L119" t="s">
        <v>304</v>
      </c>
    </row>
    <row r="120" spans="1:18" x14ac:dyDescent="0.5">
      <c r="A120">
        <v>36</v>
      </c>
      <c r="B120" t="s">
        <v>367</v>
      </c>
      <c r="C120" t="s">
        <v>375</v>
      </c>
      <c r="D120" s="1">
        <v>44568</v>
      </c>
      <c r="E120" s="2">
        <v>7</v>
      </c>
      <c r="F120">
        <v>8</v>
      </c>
      <c r="G120">
        <v>-8.5419999999999998</v>
      </c>
      <c r="H120">
        <v>-54.154000000000003</v>
      </c>
      <c r="I120">
        <v>16886</v>
      </c>
      <c r="J120">
        <v>0</v>
      </c>
      <c r="K120">
        <v>1</v>
      </c>
      <c r="L120" t="s">
        <v>304</v>
      </c>
    </row>
    <row r="121" spans="1:18" x14ac:dyDescent="0.5">
      <c r="A121" s="9">
        <v>37</v>
      </c>
      <c r="B121" s="9" t="s">
        <v>367</v>
      </c>
      <c r="C121" s="9" t="s">
        <v>376</v>
      </c>
      <c r="D121" s="10">
        <v>44568</v>
      </c>
      <c r="E121" s="11">
        <v>7</v>
      </c>
      <c r="F121" s="9">
        <v>9</v>
      </c>
      <c r="G121" s="9">
        <v>-8.5739999999999998</v>
      </c>
      <c r="H121" s="9">
        <v>-54.052</v>
      </c>
      <c r="I121" s="9">
        <v>16796</v>
      </c>
      <c r="J121" s="9">
        <v>0</v>
      </c>
      <c r="K121" s="9">
        <v>1</v>
      </c>
      <c r="L121" s="9" t="s">
        <v>304</v>
      </c>
      <c r="M121">
        <f>AVERAGE(G117:G121)</f>
        <v>-8.5285999999999991</v>
      </c>
      <c r="N121">
        <f>AVERAGE(H118:H121)</f>
        <v>-54.051249999999996</v>
      </c>
      <c r="O121">
        <f>STDEV(G117:G120)</f>
        <v>3.2325170790989767E-2</v>
      </c>
      <c r="P121">
        <f>STDEV(H118:H121)</f>
        <v>8.1393591066293597E-2</v>
      </c>
      <c r="Q121">
        <f>1.012*M121-0.4873</f>
        <v>-9.1182431999999984</v>
      </c>
      <c r="R121">
        <f>1.0305*N121+1.8416</f>
        <v>-53.858213124999992</v>
      </c>
    </row>
    <row r="122" spans="1:18" x14ac:dyDescent="0.5">
      <c r="A122" s="3">
        <v>38</v>
      </c>
      <c r="B122" s="3" t="s">
        <v>377</v>
      </c>
      <c r="C122" s="3" t="s">
        <v>378</v>
      </c>
      <c r="D122" s="5">
        <v>44562</v>
      </c>
      <c r="E122" s="4">
        <v>1</v>
      </c>
      <c r="F122" s="3">
        <v>1</v>
      </c>
      <c r="G122" s="3">
        <v>-19.103999999999999</v>
      </c>
      <c r="H122" s="3">
        <v>-142.70500000000001</v>
      </c>
      <c r="I122" s="3">
        <v>17024</v>
      </c>
      <c r="J122" s="3">
        <v>-1</v>
      </c>
      <c r="K122" s="3">
        <v>1</v>
      </c>
      <c r="L122" s="3" t="s">
        <v>239</v>
      </c>
    </row>
    <row r="123" spans="1:18" x14ac:dyDescent="0.5">
      <c r="A123" s="3">
        <v>39</v>
      </c>
      <c r="B123" s="3" t="s">
        <v>377</v>
      </c>
      <c r="C123" s="3" t="s">
        <v>379</v>
      </c>
      <c r="D123" s="5">
        <v>44562</v>
      </c>
      <c r="E123" s="4">
        <v>1</v>
      </c>
      <c r="F123" s="3">
        <v>2</v>
      </c>
      <c r="G123" s="3">
        <v>-19.658999999999999</v>
      </c>
      <c r="H123" s="3">
        <v>-150.80600000000001</v>
      </c>
      <c r="I123" s="3">
        <v>16636</v>
      </c>
      <c r="J123" s="3">
        <v>-1</v>
      </c>
      <c r="K123" s="3">
        <v>1</v>
      </c>
      <c r="L123" s="3" t="s">
        <v>239</v>
      </c>
    </row>
    <row r="124" spans="1:18" x14ac:dyDescent="0.5">
      <c r="A124" s="3">
        <v>40</v>
      </c>
      <c r="B124" s="3" t="s">
        <v>377</v>
      </c>
      <c r="C124" s="3" t="s">
        <v>380</v>
      </c>
      <c r="D124" s="5">
        <v>44562</v>
      </c>
      <c r="E124" s="4">
        <v>1</v>
      </c>
      <c r="F124" s="3">
        <v>3</v>
      </c>
      <c r="G124" s="3">
        <v>-19.802</v>
      </c>
      <c r="H124" s="3">
        <v>-153.006</v>
      </c>
      <c r="I124" s="3">
        <v>16624</v>
      </c>
      <c r="J124" s="3">
        <v>-1</v>
      </c>
      <c r="K124" s="3">
        <v>1</v>
      </c>
      <c r="L124" s="3" t="s">
        <v>239</v>
      </c>
    </row>
    <row r="125" spans="1:18" x14ac:dyDescent="0.5">
      <c r="A125" s="3">
        <v>41</v>
      </c>
      <c r="B125" s="3" t="s">
        <v>377</v>
      </c>
      <c r="C125" s="3" t="s">
        <v>381</v>
      </c>
      <c r="D125" s="5">
        <v>44562</v>
      </c>
      <c r="E125" s="4">
        <v>1</v>
      </c>
      <c r="F125" s="3">
        <v>4</v>
      </c>
      <c r="G125" s="3">
        <v>-19.808</v>
      </c>
      <c r="H125" s="3">
        <v>-153.99</v>
      </c>
      <c r="I125" s="3">
        <v>16642</v>
      </c>
      <c r="J125" s="3">
        <v>0</v>
      </c>
      <c r="K125" s="3">
        <v>1</v>
      </c>
      <c r="L125" s="3" t="s">
        <v>239</v>
      </c>
    </row>
    <row r="126" spans="1:18" x14ac:dyDescent="0.5">
      <c r="A126" s="3">
        <v>42</v>
      </c>
      <c r="B126" s="3" t="s">
        <v>377</v>
      </c>
      <c r="C126" s="3" t="s">
        <v>382</v>
      </c>
      <c r="D126" s="5">
        <v>44562</v>
      </c>
      <c r="E126" s="4">
        <v>1</v>
      </c>
      <c r="F126" s="3">
        <v>5</v>
      </c>
      <c r="G126" s="3">
        <v>-19.809000000000001</v>
      </c>
      <c r="H126" s="3">
        <v>-154.494</v>
      </c>
      <c r="I126" s="3">
        <v>16812</v>
      </c>
      <c r="J126" s="3">
        <v>0</v>
      </c>
      <c r="K126" s="3">
        <v>1</v>
      </c>
      <c r="L126" s="3" t="s">
        <v>239</v>
      </c>
    </row>
    <row r="127" spans="1:18" x14ac:dyDescent="0.5">
      <c r="A127" s="3">
        <v>43</v>
      </c>
      <c r="B127" s="3" t="s">
        <v>377</v>
      </c>
      <c r="C127" s="3" t="s">
        <v>383</v>
      </c>
      <c r="D127" s="5">
        <v>44562</v>
      </c>
      <c r="E127" s="4">
        <v>1</v>
      </c>
      <c r="F127" s="3">
        <v>6</v>
      </c>
      <c r="G127" s="3">
        <v>-19.867000000000001</v>
      </c>
      <c r="H127" s="3">
        <v>-154.91200000000001</v>
      </c>
      <c r="I127" s="3">
        <v>16776</v>
      </c>
      <c r="J127" s="3">
        <v>0</v>
      </c>
      <c r="K127" s="3">
        <v>1</v>
      </c>
      <c r="L127" s="3" t="s">
        <v>239</v>
      </c>
    </row>
    <row r="128" spans="1:18" x14ac:dyDescent="0.5">
      <c r="A128" s="3">
        <v>44</v>
      </c>
      <c r="B128" s="3" t="s">
        <v>377</v>
      </c>
      <c r="C128" s="3" t="s">
        <v>384</v>
      </c>
      <c r="D128" s="5">
        <v>44562</v>
      </c>
      <c r="E128" s="4">
        <v>1</v>
      </c>
      <c r="F128" s="3">
        <v>7</v>
      </c>
      <c r="G128" s="3">
        <v>-19.922000000000001</v>
      </c>
      <c r="H128" s="3">
        <v>-155.184</v>
      </c>
      <c r="I128" s="3">
        <v>16816</v>
      </c>
      <c r="J128" s="3">
        <v>0</v>
      </c>
      <c r="K128" s="3">
        <v>1</v>
      </c>
      <c r="L128" s="3" t="s">
        <v>239</v>
      </c>
    </row>
    <row r="129" spans="1:18" x14ac:dyDescent="0.5">
      <c r="A129" s="3">
        <v>45</v>
      </c>
      <c r="B129" s="3" t="s">
        <v>377</v>
      </c>
      <c r="C129" s="3" t="s">
        <v>385</v>
      </c>
      <c r="D129" s="5">
        <v>44562</v>
      </c>
      <c r="E129" s="4">
        <v>1</v>
      </c>
      <c r="F129" s="3">
        <v>8</v>
      </c>
      <c r="G129" s="3">
        <v>-19.942</v>
      </c>
      <c r="H129" s="3">
        <v>-155.41800000000001</v>
      </c>
      <c r="I129" s="3">
        <v>16859</v>
      </c>
      <c r="J129" s="3">
        <v>0</v>
      </c>
      <c r="K129" s="3">
        <v>1</v>
      </c>
      <c r="L129" s="3" t="s">
        <v>239</v>
      </c>
    </row>
    <row r="130" spans="1:18" x14ac:dyDescent="0.5">
      <c r="A130" s="3">
        <v>46</v>
      </c>
      <c r="B130" s="3" t="s">
        <v>377</v>
      </c>
      <c r="C130" s="3" t="s">
        <v>386</v>
      </c>
      <c r="D130" s="5">
        <v>44562</v>
      </c>
      <c r="E130" s="4">
        <v>1</v>
      </c>
      <c r="F130" s="3">
        <v>9</v>
      </c>
      <c r="G130" s="3">
        <v>-19.963999999999999</v>
      </c>
      <c r="H130" s="3">
        <v>-155.511</v>
      </c>
      <c r="I130" s="3">
        <v>16858</v>
      </c>
      <c r="J130" s="3">
        <v>0</v>
      </c>
      <c r="K130" s="3">
        <v>1</v>
      </c>
      <c r="L130" s="3" t="s">
        <v>239</v>
      </c>
      <c r="M130">
        <f>AVERAGE(G126:G130)</f>
        <v>-19.900799999999997</v>
      </c>
      <c r="N130">
        <f>AVERAGE(H127:H130)</f>
        <v>-155.25624999999999</v>
      </c>
      <c r="O130">
        <f>STDEV(G126:G129)</f>
        <v>5.9771788217072977E-2</v>
      </c>
      <c r="P130">
        <f>STDEV(H127:H130)</f>
        <v>0.26757475590944424</v>
      </c>
      <c r="Q130">
        <f>1.012*M130-0.4873</f>
        <v>-20.626909599999998</v>
      </c>
      <c r="R130">
        <f>1.0305*N130+1.8416</f>
        <v>-158.14996562499999</v>
      </c>
    </row>
    <row r="131" spans="1:18" x14ac:dyDescent="0.5">
      <c r="A131" s="3">
        <v>74</v>
      </c>
      <c r="B131" s="3" t="s">
        <v>387</v>
      </c>
      <c r="C131" s="3" t="s">
        <v>388</v>
      </c>
      <c r="D131" s="5">
        <v>44562</v>
      </c>
      <c r="E131" s="4">
        <v>1</v>
      </c>
      <c r="F131" s="3">
        <v>1</v>
      </c>
      <c r="G131" s="3">
        <v>-18.872</v>
      </c>
      <c r="H131" s="3">
        <v>-140.041</v>
      </c>
      <c r="I131" s="3">
        <v>17029</v>
      </c>
      <c r="J131" s="3">
        <v>-1</v>
      </c>
      <c r="K131" s="3">
        <v>1</v>
      </c>
      <c r="L131" s="3" t="s">
        <v>239</v>
      </c>
    </row>
    <row r="132" spans="1:18" x14ac:dyDescent="0.5">
      <c r="A132" s="3">
        <v>75</v>
      </c>
      <c r="B132" s="3" t="s">
        <v>387</v>
      </c>
      <c r="C132" s="3" t="s">
        <v>389</v>
      </c>
      <c r="D132" s="5">
        <v>44562</v>
      </c>
      <c r="E132" s="4">
        <v>1</v>
      </c>
      <c r="F132" s="3">
        <v>2</v>
      </c>
      <c r="G132" s="3">
        <v>-19.526</v>
      </c>
      <c r="H132" s="3">
        <v>-149.399</v>
      </c>
      <c r="I132" s="3">
        <v>16704</v>
      </c>
      <c r="J132" s="3">
        <v>-1</v>
      </c>
      <c r="K132" s="3">
        <v>1</v>
      </c>
      <c r="L132" s="3" t="s">
        <v>239</v>
      </c>
    </row>
    <row r="133" spans="1:18" x14ac:dyDescent="0.5">
      <c r="A133" s="3">
        <v>76</v>
      </c>
      <c r="B133" s="3" t="s">
        <v>387</v>
      </c>
      <c r="C133" s="3" t="s">
        <v>390</v>
      </c>
      <c r="D133" s="5">
        <v>44562</v>
      </c>
      <c r="E133" s="4">
        <v>1</v>
      </c>
      <c r="F133" s="3">
        <v>3</v>
      </c>
      <c r="G133" s="3">
        <v>-19.718</v>
      </c>
      <c r="H133" s="3">
        <v>-151.99199999999999</v>
      </c>
      <c r="I133" s="3">
        <v>16861</v>
      </c>
      <c r="J133" s="3">
        <v>-1</v>
      </c>
      <c r="K133" s="3">
        <v>1</v>
      </c>
      <c r="L133" s="3" t="s">
        <v>239</v>
      </c>
    </row>
    <row r="134" spans="1:18" x14ac:dyDescent="0.5">
      <c r="A134" s="3">
        <v>77</v>
      </c>
      <c r="B134" s="3" t="s">
        <v>387</v>
      </c>
      <c r="C134" s="3" t="s">
        <v>391</v>
      </c>
      <c r="D134" s="5">
        <v>44562</v>
      </c>
      <c r="E134" s="4">
        <v>1</v>
      </c>
      <c r="F134" s="3">
        <v>4</v>
      </c>
      <c r="G134" s="3">
        <v>-19.882999999999999</v>
      </c>
      <c r="H134" s="3">
        <v>-153.15</v>
      </c>
      <c r="I134" s="3">
        <v>16728</v>
      </c>
      <c r="J134" s="3">
        <v>0</v>
      </c>
      <c r="K134" s="3">
        <v>1</v>
      </c>
      <c r="L134" s="3" t="s">
        <v>239</v>
      </c>
    </row>
    <row r="135" spans="1:18" x14ac:dyDescent="0.5">
      <c r="A135" s="3">
        <v>78</v>
      </c>
      <c r="B135" s="3" t="s">
        <v>387</v>
      </c>
      <c r="C135" s="3" t="s">
        <v>392</v>
      </c>
      <c r="D135" s="5">
        <v>44562</v>
      </c>
      <c r="E135" s="4">
        <v>1</v>
      </c>
      <c r="F135" s="3">
        <v>5</v>
      </c>
      <c r="G135" s="3">
        <v>-20.010000000000002</v>
      </c>
      <c r="H135" s="3">
        <v>-154.345</v>
      </c>
      <c r="I135" s="3">
        <v>16712</v>
      </c>
      <c r="J135" s="3">
        <v>0</v>
      </c>
      <c r="K135" s="3">
        <v>1</v>
      </c>
      <c r="L135" s="3" t="s">
        <v>239</v>
      </c>
    </row>
    <row r="136" spans="1:18" x14ac:dyDescent="0.5">
      <c r="A136" s="3">
        <v>79</v>
      </c>
      <c r="B136" s="3" t="s">
        <v>387</v>
      </c>
      <c r="C136" s="3" t="s">
        <v>393</v>
      </c>
      <c r="D136" s="5">
        <v>44562</v>
      </c>
      <c r="E136" s="4">
        <v>1</v>
      </c>
      <c r="F136" s="3">
        <v>6</v>
      </c>
      <c r="G136" s="3">
        <v>-19.957000000000001</v>
      </c>
      <c r="H136" s="3">
        <v>-154.553</v>
      </c>
      <c r="I136" s="3">
        <v>16806</v>
      </c>
      <c r="J136" s="3">
        <v>0</v>
      </c>
      <c r="K136" s="3">
        <v>1</v>
      </c>
      <c r="L136" s="3" t="s">
        <v>239</v>
      </c>
    </row>
    <row r="137" spans="1:18" x14ac:dyDescent="0.5">
      <c r="A137" s="3">
        <v>80</v>
      </c>
      <c r="B137" s="3" t="s">
        <v>387</v>
      </c>
      <c r="C137" s="3" t="s">
        <v>394</v>
      </c>
      <c r="D137" s="5">
        <v>44562</v>
      </c>
      <c r="E137" s="4">
        <v>1</v>
      </c>
      <c r="F137" s="3">
        <v>7</v>
      </c>
      <c r="G137" s="3">
        <v>-19.995000000000001</v>
      </c>
      <c r="H137" s="3">
        <v>-154.88999999999999</v>
      </c>
      <c r="I137" s="3">
        <v>16863</v>
      </c>
      <c r="J137" s="3">
        <v>0</v>
      </c>
      <c r="K137" s="3">
        <v>1</v>
      </c>
      <c r="L137" s="3" t="s">
        <v>239</v>
      </c>
    </row>
    <row r="138" spans="1:18" x14ac:dyDescent="0.5">
      <c r="A138" s="3">
        <v>81</v>
      </c>
      <c r="B138" s="3" t="s">
        <v>387</v>
      </c>
      <c r="C138" s="3" t="s">
        <v>395</v>
      </c>
      <c r="D138" s="5">
        <v>44562</v>
      </c>
      <c r="E138" s="4">
        <v>1</v>
      </c>
      <c r="F138" s="3">
        <v>8</v>
      </c>
      <c r="G138" s="3">
        <v>-20.074000000000002</v>
      </c>
      <c r="H138" s="3">
        <v>-155.233</v>
      </c>
      <c r="I138" s="3">
        <v>16739</v>
      </c>
      <c r="J138" s="3">
        <v>0</v>
      </c>
      <c r="K138" s="3">
        <v>1</v>
      </c>
      <c r="L138" s="3" t="s">
        <v>239</v>
      </c>
    </row>
    <row r="139" spans="1:18" x14ac:dyDescent="0.5">
      <c r="A139" s="3">
        <v>82</v>
      </c>
      <c r="B139" s="3" t="s">
        <v>387</v>
      </c>
      <c r="C139" s="3" t="s">
        <v>396</v>
      </c>
      <c r="D139" s="5">
        <v>44562</v>
      </c>
      <c r="E139" s="4">
        <v>1</v>
      </c>
      <c r="F139" s="3">
        <v>9</v>
      </c>
      <c r="G139" s="3">
        <v>-20.100000000000001</v>
      </c>
      <c r="H139" s="3">
        <v>-155.47200000000001</v>
      </c>
      <c r="I139" s="3">
        <v>16874</v>
      </c>
      <c r="J139" s="3">
        <v>0</v>
      </c>
      <c r="K139" s="3">
        <v>1</v>
      </c>
      <c r="L139" s="3" t="s">
        <v>239</v>
      </c>
      <c r="M139">
        <f>AVERAGE(G135:G139)</f>
        <v>-20.027200000000001</v>
      </c>
      <c r="N139">
        <f>AVERAGE(H136:H139)</f>
        <v>-155.03700000000001</v>
      </c>
      <c r="O139">
        <f>STDEV(G135:G138)</f>
        <v>4.8737391531896428E-2</v>
      </c>
      <c r="P139">
        <f>STDEV(H136:H139)</f>
        <v>0.40145817548864521</v>
      </c>
      <c r="Q139">
        <f>1.012*M139-0.4873</f>
        <v>-20.754826400000002</v>
      </c>
      <c r="R139">
        <f>1.0305*N139+1.8416</f>
        <v>-157.92402849999999</v>
      </c>
    </row>
    <row r="140" spans="1:18" x14ac:dyDescent="0.5">
      <c r="A140" s="3">
        <v>83</v>
      </c>
      <c r="B140" s="3" t="s">
        <v>397</v>
      </c>
      <c r="C140" s="3" t="s">
        <v>398</v>
      </c>
      <c r="D140" s="5">
        <v>44563</v>
      </c>
      <c r="E140" s="4">
        <v>2</v>
      </c>
      <c r="F140" s="3">
        <v>1</v>
      </c>
      <c r="G140" s="3">
        <v>-27.954000000000001</v>
      </c>
      <c r="H140" s="3">
        <v>-218.739</v>
      </c>
      <c r="I140" s="3">
        <v>16758</v>
      </c>
      <c r="J140" s="3">
        <v>-1</v>
      </c>
      <c r="K140" s="3">
        <v>1</v>
      </c>
      <c r="L140" s="3" t="s">
        <v>250</v>
      </c>
    </row>
    <row r="141" spans="1:18" x14ac:dyDescent="0.5">
      <c r="A141" s="3">
        <v>84</v>
      </c>
      <c r="B141" s="3" t="s">
        <v>397</v>
      </c>
      <c r="C141" s="3" t="s">
        <v>399</v>
      </c>
      <c r="D141" s="5">
        <v>44563</v>
      </c>
      <c r="E141" s="4">
        <v>2</v>
      </c>
      <c r="F141" s="3">
        <v>2</v>
      </c>
      <c r="G141" s="3">
        <v>-28.366</v>
      </c>
      <c r="H141" s="3">
        <v>-225.267</v>
      </c>
      <c r="I141" s="3">
        <v>16799</v>
      </c>
      <c r="J141" s="3">
        <v>-1</v>
      </c>
      <c r="K141" s="3">
        <v>1</v>
      </c>
      <c r="L141" s="3" t="s">
        <v>250</v>
      </c>
    </row>
    <row r="142" spans="1:18" x14ac:dyDescent="0.5">
      <c r="A142" s="3">
        <v>85</v>
      </c>
      <c r="B142" s="3" t="s">
        <v>397</v>
      </c>
      <c r="C142" s="3" t="s">
        <v>400</v>
      </c>
      <c r="D142" s="5">
        <v>44563</v>
      </c>
      <c r="E142" s="4">
        <v>2</v>
      </c>
      <c r="F142" s="3">
        <v>3</v>
      </c>
      <c r="G142" s="3">
        <v>-28.484999999999999</v>
      </c>
      <c r="H142" s="3">
        <v>-227.42099999999999</v>
      </c>
      <c r="I142" s="3">
        <v>16680</v>
      </c>
      <c r="J142" s="3">
        <v>-1</v>
      </c>
      <c r="K142" s="3">
        <v>1</v>
      </c>
      <c r="L142" s="3" t="s">
        <v>250</v>
      </c>
    </row>
    <row r="143" spans="1:18" x14ac:dyDescent="0.5">
      <c r="A143" s="3">
        <v>86</v>
      </c>
      <c r="B143" s="3" t="s">
        <v>397</v>
      </c>
      <c r="C143" s="3" t="s">
        <v>401</v>
      </c>
      <c r="D143" s="5">
        <v>44563</v>
      </c>
      <c r="E143" s="4">
        <v>2</v>
      </c>
      <c r="F143" s="3">
        <v>4</v>
      </c>
      <c r="G143" s="3">
        <v>-28.614999999999998</v>
      </c>
      <c r="H143" s="3">
        <v>-228.40100000000001</v>
      </c>
      <c r="I143" s="3">
        <v>16643</v>
      </c>
      <c r="J143" s="3">
        <v>0</v>
      </c>
      <c r="K143" s="3">
        <v>1</v>
      </c>
      <c r="L143" s="3" t="s">
        <v>250</v>
      </c>
    </row>
    <row r="144" spans="1:18" x14ac:dyDescent="0.5">
      <c r="A144" s="3">
        <v>87</v>
      </c>
      <c r="B144" s="3" t="s">
        <v>397</v>
      </c>
      <c r="C144" s="3" t="s">
        <v>402</v>
      </c>
      <c r="D144" s="5">
        <v>44563</v>
      </c>
      <c r="E144" s="4">
        <v>2</v>
      </c>
      <c r="F144" s="3">
        <v>5</v>
      </c>
      <c r="G144" s="3">
        <v>-28.655999999999999</v>
      </c>
      <c r="H144" s="3">
        <v>-229.04</v>
      </c>
      <c r="I144" s="3">
        <v>16730</v>
      </c>
      <c r="J144" s="3">
        <v>0</v>
      </c>
      <c r="K144" s="3">
        <v>1</v>
      </c>
      <c r="L144" s="3" t="s">
        <v>250</v>
      </c>
    </row>
    <row r="145" spans="1:18" x14ac:dyDescent="0.5">
      <c r="A145" s="3">
        <v>88</v>
      </c>
      <c r="B145" s="3" t="s">
        <v>397</v>
      </c>
      <c r="C145" s="3" t="s">
        <v>403</v>
      </c>
      <c r="D145" s="5">
        <v>44563</v>
      </c>
      <c r="E145" s="4">
        <v>2</v>
      </c>
      <c r="F145" s="3">
        <v>6</v>
      </c>
      <c r="G145" s="3">
        <v>-28.728999999999999</v>
      </c>
      <c r="H145" s="3">
        <v>-229.535</v>
      </c>
      <c r="I145" s="3">
        <v>16633</v>
      </c>
      <c r="J145" s="3">
        <v>0</v>
      </c>
      <c r="K145" s="3">
        <v>1</v>
      </c>
      <c r="L145" s="3" t="s">
        <v>250</v>
      </c>
    </row>
    <row r="146" spans="1:18" x14ac:dyDescent="0.5">
      <c r="A146" s="3">
        <v>89</v>
      </c>
      <c r="B146" s="3" t="s">
        <v>397</v>
      </c>
      <c r="C146" s="3" t="s">
        <v>404</v>
      </c>
      <c r="D146" s="5">
        <v>44563</v>
      </c>
      <c r="E146" s="4">
        <v>2</v>
      </c>
      <c r="F146" s="3">
        <v>7</v>
      </c>
      <c r="G146" s="3">
        <v>-28.794</v>
      </c>
      <c r="H146" s="3">
        <v>-230.00399999999999</v>
      </c>
      <c r="I146" s="3">
        <v>16686</v>
      </c>
      <c r="J146" s="3">
        <v>0</v>
      </c>
      <c r="K146" s="3">
        <v>1</v>
      </c>
      <c r="L146" s="3" t="s">
        <v>250</v>
      </c>
    </row>
    <row r="147" spans="1:18" x14ac:dyDescent="0.5">
      <c r="A147" s="3">
        <v>90</v>
      </c>
      <c r="B147" s="3" t="s">
        <v>397</v>
      </c>
      <c r="C147" s="3" t="s">
        <v>405</v>
      </c>
      <c r="D147" s="5">
        <v>44563</v>
      </c>
      <c r="E147" s="4">
        <v>2</v>
      </c>
      <c r="F147" s="3">
        <v>8</v>
      </c>
      <c r="G147" s="3">
        <v>-28.818999999999999</v>
      </c>
      <c r="H147" s="3">
        <v>-230.31100000000001</v>
      </c>
      <c r="I147" s="3">
        <v>16649</v>
      </c>
      <c r="J147" s="3">
        <v>0</v>
      </c>
      <c r="K147" s="3">
        <v>1</v>
      </c>
      <c r="L147" s="3" t="s">
        <v>250</v>
      </c>
    </row>
    <row r="148" spans="1:18" x14ac:dyDescent="0.5">
      <c r="A148" s="3">
        <v>91</v>
      </c>
      <c r="B148" s="3" t="s">
        <v>397</v>
      </c>
      <c r="C148" s="3" t="s">
        <v>406</v>
      </c>
      <c r="D148" s="5">
        <v>44563</v>
      </c>
      <c r="E148" s="4">
        <v>2</v>
      </c>
      <c r="F148" s="3">
        <v>9</v>
      </c>
      <c r="G148" s="3">
        <v>-28.884</v>
      </c>
      <c r="H148" s="3">
        <v>-230.50399999999999</v>
      </c>
      <c r="I148" s="3">
        <v>16636</v>
      </c>
      <c r="J148" s="3">
        <v>0</v>
      </c>
      <c r="K148" s="3">
        <v>1</v>
      </c>
      <c r="L148" s="3" t="s">
        <v>250</v>
      </c>
      <c r="M148">
        <f>AVERAGE(G144:G148)</f>
        <v>-28.776400000000002</v>
      </c>
      <c r="N148">
        <f>AVERAGE(H145:H148)</f>
        <v>-230.08850000000001</v>
      </c>
      <c r="O148">
        <f>STDEV(G144:G147)</f>
        <v>7.2968029528920328E-2</v>
      </c>
      <c r="P148">
        <f>STDEV(H145:H148)</f>
        <v>0.42255137754676286</v>
      </c>
      <c r="Q148">
        <f>1.012*M148-0.4873</f>
        <v>-29.609016800000003</v>
      </c>
      <c r="R148">
        <f>1.0305*N148+1.8416</f>
        <v>-235.26459925</v>
      </c>
    </row>
    <row r="149" spans="1:18" x14ac:dyDescent="0.5">
      <c r="A149" s="3">
        <v>92</v>
      </c>
      <c r="B149" s="3" t="s">
        <v>407</v>
      </c>
      <c r="C149" s="3" t="s">
        <v>408</v>
      </c>
      <c r="D149" s="5">
        <v>44564</v>
      </c>
      <c r="E149" s="4">
        <v>3</v>
      </c>
      <c r="F149" s="3">
        <v>1</v>
      </c>
      <c r="G149" s="3">
        <v>-1.671</v>
      </c>
      <c r="H149" s="3">
        <v>-29.254999999999999</v>
      </c>
      <c r="I149" s="3">
        <v>16651</v>
      </c>
      <c r="J149" s="3">
        <v>-1</v>
      </c>
      <c r="K149" s="3">
        <v>1</v>
      </c>
      <c r="L149" s="3" t="s">
        <v>261</v>
      </c>
    </row>
    <row r="150" spans="1:18" x14ac:dyDescent="0.5">
      <c r="A150" s="3">
        <v>93</v>
      </c>
      <c r="B150" s="3" t="s">
        <v>407</v>
      </c>
      <c r="C150" s="3" t="s">
        <v>409</v>
      </c>
      <c r="D150" s="5">
        <v>44564</v>
      </c>
      <c r="E150" s="4">
        <v>3</v>
      </c>
      <c r="F150" s="3">
        <v>2</v>
      </c>
      <c r="G150" s="3">
        <v>-9.0999999999999998E-2</v>
      </c>
      <c r="H150" s="3">
        <v>-10.388</v>
      </c>
      <c r="I150" s="3">
        <v>16609</v>
      </c>
      <c r="J150" s="3">
        <v>-1</v>
      </c>
      <c r="K150" s="3">
        <v>1</v>
      </c>
      <c r="L150" s="3" t="s">
        <v>261</v>
      </c>
    </row>
    <row r="151" spans="1:18" x14ac:dyDescent="0.5">
      <c r="A151" s="3">
        <v>94</v>
      </c>
      <c r="B151" s="3" t="s">
        <v>407</v>
      </c>
      <c r="C151" s="3" t="s">
        <v>410</v>
      </c>
      <c r="D151" s="5">
        <v>44564</v>
      </c>
      <c r="E151" s="4">
        <v>3</v>
      </c>
      <c r="F151" s="3">
        <v>3</v>
      </c>
      <c r="G151" s="3">
        <v>0.26800000000000002</v>
      </c>
      <c r="H151" s="3">
        <v>-5.31</v>
      </c>
      <c r="I151" s="3">
        <v>16659</v>
      </c>
      <c r="J151" s="3">
        <v>-1</v>
      </c>
      <c r="K151" s="3">
        <v>1</v>
      </c>
      <c r="L151" s="3" t="s">
        <v>261</v>
      </c>
    </row>
    <row r="152" spans="1:18" x14ac:dyDescent="0.5">
      <c r="A152" s="3">
        <v>95</v>
      </c>
      <c r="B152" s="3" t="s">
        <v>407</v>
      </c>
      <c r="C152" s="3" t="s">
        <v>411</v>
      </c>
      <c r="D152" s="5">
        <v>44564</v>
      </c>
      <c r="E152" s="4">
        <v>3</v>
      </c>
      <c r="F152" s="3">
        <v>4</v>
      </c>
      <c r="G152" s="3">
        <v>0.51400000000000001</v>
      </c>
      <c r="H152" s="3">
        <v>-2.7770000000000001</v>
      </c>
      <c r="I152" s="3">
        <v>16589</v>
      </c>
      <c r="J152" s="3">
        <v>0</v>
      </c>
      <c r="K152" s="3">
        <v>1</v>
      </c>
      <c r="L152" s="3" t="s">
        <v>261</v>
      </c>
    </row>
    <row r="153" spans="1:18" x14ac:dyDescent="0.5">
      <c r="A153" s="3">
        <v>96</v>
      </c>
      <c r="B153" s="3" t="s">
        <v>407</v>
      </c>
      <c r="C153" s="3" t="s">
        <v>412</v>
      </c>
      <c r="D153" s="5">
        <v>44564</v>
      </c>
      <c r="E153" s="4">
        <v>3</v>
      </c>
      <c r="F153" s="3">
        <v>5</v>
      </c>
      <c r="G153" s="3">
        <v>0.76900000000000002</v>
      </c>
      <c r="H153" s="3">
        <v>-1.448</v>
      </c>
      <c r="I153" s="3">
        <v>16636</v>
      </c>
      <c r="J153" s="3">
        <v>0</v>
      </c>
      <c r="K153" s="3">
        <v>1</v>
      </c>
      <c r="L153" s="3" t="s">
        <v>261</v>
      </c>
    </row>
    <row r="154" spans="1:18" x14ac:dyDescent="0.5">
      <c r="A154" s="3">
        <v>97</v>
      </c>
      <c r="B154" s="3" t="s">
        <v>407</v>
      </c>
      <c r="C154" s="3" t="s">
        <v>413</v>
      </c>
      <c r="D154" s="5">
        <v>44564</v>
      </c>
      <c r="E154" s="4">
        <v>3</v>
      </c>
      <c r="F154" s="3">
        <v>6</v>
      </c>
      <c r="G154" s="3">
        <v>0.72199999999999998</v>
      </c>
      <c r="H154" s="3">
        <v>-1.0820000000000001</v>
      </c>
      <c r="I154" s="3">
        <v>16635</v>
      </c>
      <c r="J154" s="3">
        <v>0</v>
      </c>
      <c r="K154" s="3">
        <v>1</v>
      </c>
      <c r="L154" s="3" t="s">
        <v>261</v>
      </c>
    </row>
    <row r="155" spans="1:18" x14ac:dyDescent="0.5">
      <c r="A155" s="3">
        <v>98</v>
      </c>
      <c r="B155" s="3" t="s">
        <v>407</v>
      </c>
      <c r="C155" s="3" t="s">
        <v>414</v>
      </c>
      <c r="D155" s="5">
        <v>44564</v>
      </c>
      <c r="E155" s="4">
        <v>3</v>
      </c>
      <c r="F155" s="3">
        <v>7</v>
      </c>
      <c r="G155" s="3">
        <v>0.8</v>
      </c>
      <c r="H155" s="3">
        <v>-0.55800000000000005</v>
      </c>
      <c r="I155" s="3">
        <v>16546</v>
      </c>
      <c r="J155" s="3">
        <v>0</v>
      </c>
      <c r="K155" s="3">
        <v>1</v>
      </c>
      <c r="L155" s="3" t="s">
        <v>261</v>
      </c>
    </row>
    <row r="156" spans="1:18" x14ac:dyDescent="0.5">
      <c r="A156" s="3">
        <v>99</v>
      </c>
      <c r="B156" s="3" t="s">
        <v>407</v>
      </c>
      <c r="C156" s="3" t="s">
        <v>415</v>
      </c>
      <c r="D156" s="5">
        <v>44564</v>
      </c>
      <c r="E156" s="4">
        <v>3</v>
      </c>
      <c r="F156" s="3">
        <v>8</v>
      </c>
      <c r="G156" s="3">
        <v>0.84499999999999997</v>
      </c>
      <c r="H156" s="3">
        <v>0.622</v>
      </c>
      <c r="I156" s="3">
        <v>16579</v>
      </c>
      <c r="J156" s="3">
        <v>0</v>
      </c>
      <c r="K156" s="3">
        <v>1</v>
      </c>
      <c r="L156" s="3" t="s">
        <v>261</v>
      </c>
    </row>
    <row r="157" spans="1:18" x14ac:dyDescent="0.5">
      <c r="A157" s="3">
        <v>100</v>
      </c>
      <c r="B157" s="3" t="s">
        <v>407</v>
      </c>
      <c r="C157" s="3" t="s">
        <v>416</v>
      </c>
      <c r="D157" s="5">
        <v>44564</v>
      </c>
      <c r="E157" s="4">
        <v>3</v>
      </c>
      <c r="F157" s="3">
        <v>9</v>
      </c>
      <c r="G157" s="3">
        <v>0.86</v>
      </c>
      <c r="H157" s="3">
        <v>1.173</v>
      </c>
      <c r="I157" s="3">
        <v>16558</v>
      </c>
      <c r="J157" s="3">
        <v>0</v>
      </c>
      <c r="K157" s="3">
        <v>1</v>
      </c>
      <c r="L157" s="3" t="s">
        <v>261</v>
      </c>
      <c r="M157">
        <f>AVERAGE(G153:G157)</f>
        <v>0.79920000000000002</v>
      </c>
      <c r="N157">
        <f>AVERAGE(H154:H157)</f>
        <v>3.8749999999999951E-2</v>
      </c>
      <c r="O157">
        <f>STDEV(G153:G156)</f>
        <v>5.1788029504896207E-2</v>
      </c>
      <c r="P157">
        <f>STDEV(H154:H157)</f>
        <v>1.0390532148707945</v>
      </c>
      <c r="Q157">
        <f>1.012*M157-0.4873</f>
        <v>0.32149040000000001</v>
      </c>
      <c r="R157">
        <f>1.0305*N157+1.8416</f>
        <v>1.8815318749999999</v>
      </c>
    </row>
    <row r="158" spans="1:18" x14ac:dyDescent="0.5">
      <c r="A158" s="3">
        <v>101</v>
      </c>
      <c r="B158" s="3" t="s">
        <v>417</v>
      </c>
      <c r="C158" s="3" t="s">
        <v>418</v>
      </c>
      <c r="D158" s="5">
        <v>44562</v>
      </c>
      <c r="E158" s="4">
        <v>1</v>
      </c>
      <c r="F158" s="3">
        <v>1</v>
      </c>
      <c r="G158" s="3">
        <v>-18.536999999999999</v>
      </c>
      <c r="H158" s="3">
        <v>-137.36000000000001</v>
      </c>
      <c r="I158" s="3">
        <v>16580</v>
      </c>
      <c r="J158" s="3">
        <v>-1</v>
      </c>
      <c r="K158" s="3">
        <v>1</v>
      </c>
      <c r="L158" s="3" t="s">
        <v>239</v>
      </c>
    </row>
    <row r="159" spans="1:18" x14ac:dyDescent="0.5">
      <c r="A159" s="3">
        <v>102</v>
      </c>
      <c r="B159" s="3" t="s">
        <v>417</v>
      </c>
      <c r="C159" s="3" t="s">
        <v>419</v>
      </c>
      <c r="D159" s="5">
        <v>44562</v>
      </c>
      <c r="E159" s="4">
        <v>1</v>
      </c>
      <c r="F159" s="3">
        <v>2</v>
      </c>
      <c r="G159" s="3">
        <v>-19.608000000000001</v>
      </c>
      <c r="H159" s="3">
        <v>-150.15600000000001</v>
      </c>
      <c r="I159" s="3">
        <v>16606</v>
      </c>
      <c r="J159" s="3">
        <v>-1</v>
      </c>
      <c r="K159" s="3">
        <v>1</v>
      </c>
      <c r="L159" s="3" t="s">
        <v>239</v>
      </c>
    </row>
    <row r="160" spans="1:18" x14ac:dyDescent="0.5">
      <c r="A160" s="3">
        <v>103</v>
      </c>
      <c r="B160" s="3" t="s">
        <v>417</v>
      </c>
      <c r="C160" s="3" t="s">
        <v>420</v>
      </c>
      <c r="D160" s="5">
        <v>44562</v>
      </c>
      <c r="E160" s="4">
        <v>1</v>
      </c>
      <c r="F160" s="3">
        <v>3</v>
      </c>
      <c r="G160" s="3">
        <v>-19.812999999999999</v>
      </c>
      <c r="H160" s="3">
        <v>-153.34700000000001</v>
      </c>
      <c r="I160" s="3">
        <v>16419</v>
      </c>
      <c r="J160" s="3">
        <v>-1</v>
      </c>
      <c r="K160" s="3">
        <v>1</v>
      </c>
      <c r="L160" s="3" t="s">
        <v>239</v>
      </c>
    </row>
    <row r="161" spans="1:18" x14ac:dyDescent="0.5">
      <c r="A161" s="3">
        <v>104</v>
      </c>
      <c r="B161" s="3" t="s">
        <v>417</v>
      </c>
      <c r="C161" s="3" t="s">
        <v>421</v>
      </c>
      <c r="D161" s="5">
        <v>44562</v>
      </c>
      <c r="E161" s="4">
        <v>1</v>
      </c>
      <c r="F161" s="3">
        <v>4</v>
      </c>
      <c r="G161" s="3">
        <v>-20</v>
      </c>
      <c r="H161" s="3">
        <v>-155.226</v>
      </c>
      <c r="I161" s="3">
        <v>16627</v>
      </c>
      <c r="J161" s="3">
        <v>0</v>
      </c>
      <c r="K161" s="3">
        <v>1</v>
      </c>
      <c r="L161" s="3" t="s">
        <v>239</v>
      </c>
    </row>
    <row r="162" spans="1:18" x14ac:dyDescent="0.5">
      <c r="A162" s="3">
        <v>105</v>
      </c>
      <c r="B162" s="3" t="s">
        <v>417</v>
      </c>
      <c r="C162" s="3" t="s">
        <v>422</v>
      </c>
      <c r="D162" s="5">
        <v>44562</v>
      </c>
      <c r="E162" s="4">
        <v>1</v>
      </c>
      <c r="F162" s="3">
        <v>5</v>
      </c>
      <c r="G162" s="3">
        <v>-20.106000000000002</v>
      </c>
      <c r="H162" s="3">
        <v>-156.10499999999999</v>
      </c>
      <c r="I162" s="3">
        <v>16561</v>
      </c>
      <c r="J162" s="3">
        <v>0</v>
      </c>
      <c r="K162" s="3">
        <v>1</v>
      </c>
      <c r="L162" s="3" t="s">
        <v>239</v>
      </c>
    </row>
    <row r="163" spans="1:18" x14ac:dyDescent="0.5">
      <c r="A163" s="3">
        <v>106</v>
      </c>
      <c r="B163" s="3" t="s">
        <v>417</v>
      </c>
      <c r="C163" s="3" t="s">
        <v>423</v>
      </c>
      <c r="D163" s="5">
        <v>44562</v>
      </c>
      <c r="E163" s="4">
        <v>1</v>
      </c>
      <c r="F163" s="3">
        <v>6</v>
      </c>
      <c r="G163" s="3">
        <v>-20.097999999999999</v>
      </c>
      <c r="H163" s="3">
        <v>-156.88399999999999</v>
      </c>
      <c r="I163" s="3">
        <v>16402</v>
      </c>
      <c r="J163" s="3">
        <v>0</v>
      </c>
      <c r="K163" s="3">
        <v>1</v>
      </c>
      <c r="L163" s="3" t="s">
        <v>239</v>
      </c>
    </row>
    <row r="164" spans="1:18" x14ac:dyDescent="0.5">
      <c r="A164" s="3">
        <v>107</v>
      </c>
      <c r="B164" s="3" t="s">
        <v>417</v>
      </c>
      <c r="C164" s="3" t="s">
        <v>424</v>
      </c>
      <c r="D164" s="5">
        <v>44562</v>
      </c>
      <c r="E164" s="4">
        <v>1</v>
      </c>
      <c r="F164" s="3">
        <v>7</v>
      </c>
      <c r="G164" s="3">
        <v>-20.181000000000001</v>
      </c>
      <c r="H164" s="3">
        <v>-157.32900000000001</v>
      </c>
      <c r="I164" s="3">
        <v>16571</v>
      </c>
      <c r="J164" s="3">
        <v>0</v>
      </c>
      <c r="K164" s="3">
        <v>1</v>
      </c>
      <c r="L164" s="3" t="s">
        <v>239</v>
      </c>
    </row>
    <row r="165" spans="1:18" x14ac:dyDescent="0.5">
      <c r="A165" s="3">
        <v>108</v>
      </c>
      <c r="B165" s="3" t="s">
        <v>417</v>
      </c>
      <c r="C165" s="3" t="s">
        <v>425</v>
      </c>
      <c r="D165" s="5">
        <v>44562</v>
      </c>
      <c r="E165" s="4">
        <v>1</v>
      </c>
      <c r="F165" s="3">
        <v>8</v>
      </c>
      <c r="G165" s="3">
        <v>-20.164999999999999</v>
      </c>
      <c r="H165" s="3">
        <v>-157.68899999999999</v>
      </c>
      <c r="I165" s="3">
        <v>16581</v>
      </c>
      <c r="J165" s="3">
        <v>0</v>
      </c>
      <c r="K165" s="3">
        <v>1</v>
      </c>
      <c r="L165" s="3" t="s">
        <v>239</v>
      </c>
    </row>
    <row r="166" spans="1:18" x14ac:dyDescent="0.5">
      <c r="A166" s="3">
        <v>109</v>
      </c>
      <c r="B166" s="3" t="s">
        <v>417</v>
      </c>
      <c r="C166" s="3" t="s">
        <v>426</v>
      </c>
      <c r="D166" s="5">
        <v>44562</v>
      </c>
      <c r="E166" s="4">
        <v>1</v>
      </c>
      <c r="F166" s="3">
        <v>9</v>
      </c>
      <c r="G166" s="3">
        <v>-20.141999999999999</v>
      </c>
      <c r="H166" s="3">
        <v>-157.785</v>
      </c>
      <c r="I166" s="3">
        <v>16397</v>
      </c>
      <c r="J166" s="3">
        <v>0</v>
      </c>
      <c r="K166" s="3">
        <v>1</v>
      </c>
      <c r="L166" s="3" t="s">
        <v>239</v>
      </c>
      <c r="M166">
        <f>AVERAGE(G162:G166)</f>
        <v>-20.138400000000001</v>
      </c>
      <c r="N166">
        <f>AVERAGE(H163:H166)</f>
        <v>-157.42174999999997</v>
      </c>
      <c r="O166">
        <f>STDEV(G162:G165)</f>
        <v>4.1637323000724612E-2</v>
      </c>
      <c r="P166">
        <f>STDEV(H163:H166)</f>
        <v>0.4087178121883146</v>
      </c>
      <c r="Q166">
        <f>1.012*M166-0.4873</f>
        <v>-20.867360800000004</v>
      </c>
      <c r="R166">
        <f>1.0305*N166+1.8416</f>
        <v>-160.38151337499997</v>
      </c>
    </row>
    <row r="167" spans="1:18" x14ac:dyDescent="0.5">
      <c r="A167" s="3">
        <v>110</v>
      </c>
      <c r="B167" s="3" t="s">
        <v>427</v>
      </c>
      <c r="C167" s="3" t="s">
        <v>428</v>
      </c>
      <c r="D167" s="5">
        <v>44563</v>
      </c>
      <c r="E167" s="4">
        <v>2</v>
      </c>
      <c r="F167" s="3">
        <v>1</v>
      </c>
      <c r="G167" s="3">
        <v>-28.175000000000001</v>
      </c>
      <c r="H167" s="3">
        <v>-221.69200000000001</v>
      </c>
      <c r="I167" s="3">
        <v>16637</v>
      </c>
      <c r="J167" s="3">
        <v>-1</v>
      </c>
      <c r="K167" s="3">
        <v>1</v>
      </c>
      <c r="L167" s="3" t="s">
        <v>250</v>
      </c>
    </row>
    <row r="168" spans="1:18" x14ac:dyDescent="0.5">
      <c r="A168" s="3">
        <v>111</v>
      </c>
      <c r="B168" s="3" t="s">
        <v>427</v>
      </c>
      <c r="C168" s="3" t="s">
        <v>429</v>
      </c>
      <c r="D168" s="5">
        <v>44563</v>
      </c>
      <c r="E168" s="4">
        <v>2</v>
      </c>
      <c r="F168" s="3">
        <v>2</v>
      </c>
      <c r="G168" s="3">
        <v>-28.687999999999999</v>
      </c>
      <c r="H168" s="3">
        <v>-227.768</v>
      </c>
      <c r="I168" s="3">
        <v>16556</v>
      </c>
      <c r="J168" s="3">
        <v>-1</v>
      </c>
      <c r="K168" s="3">
        <v>1</v>
      </c>
      <c r="L168" s="3" t="s">
        <v>250</v>
      </c>
    </row>
    <row r="169" spans="1:18" x14ac:dyDescent="0.5">
      <c r="A169" s="3">
        <v>112</v>
      </c>
      <c r="B169" s="3" t="s">
        <v>427</v>
      </c>
      <c r="C169" s="3" t="s">
        <v>430</v>
      </c>
      <c r="D169" s="5">
        <v>44563</v>
      </c>
      <c r="E169" s="4">
        <v>2</v>
      </c>
      <c r="F169" s="3">
        <v>3</v>
      </c>
      <c r="G169" s="3">
        <v>-28.756</v>
      </c>
      <c r="H169" s="3">
        <v>-229.78399999999999</v>
      </c>
      <c r="I169" s="3">
        <v>16433</v>
      </c>
      <c r="J169" s="3">
        <v>-1</v>
      </c>
      <c r="K169" s="3">
        <v>1</v>
      </c>
      <c r="L169" s="3" t="s">
        <v>250</v>
      </c>
    </row>
    <row r="170" spans="1:18" x14ac:dyDescent="0.5">
      <c r="A170" s="3">
        <v>113</v>
      </c>
      <c r="B170" s="3" t="s">
        <v>427</v>
      </c>
      <c r="C170" s="3" t="s">
        <v>431</v>
      </c>
      <c r="D170" s="5">
        <v>44563</v>
      </c>
      <c r="E170" s="4">
        <v>2</v>
      </c>
      <c r="F170" s="3">
        <v>4</v>
      </c>
      <c r="G170" s="3">
        <v>-28.856999999999999</v>
      </c>
      <c r="H170" s="3">
        <v>-230.678</v>
      </c>
      <c r="I170" s="3">
        <v>16508</v>
      </c>
      <c r="J170" s="3">
        <v>0</v>
      </c>
      <c r="K170" s="3">
        <v>1</v>
      </c>
      <c r="L170" s="3" t="s">
        <v>250</v>
      </c>
    </row>
    <row r="171" spans="1:18" x14ac:dyDescent="0.5">
      <c r="A171" s="3">
        <v>114</v>
      </c>
      <c r="B171" s="3" t="s">
        <v>427</v>
      </c>
      <c r="C171" s="3" t="s">
        <v>432</v>
      </c>
      <c r="D171" s="5">
        <v>44563</v>
      </c>
      <c r="E171" s="4">
        <v>2</v>
      </c>
      <c r="F171" s="3">
        <v>5</v>
      </c>
      <c r="G171" s="3">
        <v>-28.893999999999998</v>
      </c>
      <c r="H171" s="3">
        <v>-231.166</v>
      </c>
      <c r="I171" s="3">
        <v>16453</v>
      </c>
      <c r="J171" s="3">
        <v>0</v>
      </c>
      <c r="K171" s="3">
        <v>1</v>
      </c>
      <c r="L171" s="3" t="s">
        <v>250</v>
      </c>
    </row>
    <row r="172" spans="1:18" x14ac:dyDescent="0.5">
      <c r="A172" s="3">
        <v>115</v>
      </c>
      <c r="B172" s="3" t="s">
        <v>427</v>
      </c>
      <c r="C172" s="3" t="s">
        <v>433</v>
      </c>
      <c r="D172" s="5">
        <v>44563</v>
      </c>
      <c r="E172" s="4">
        <v>2</v>
      </c>
      <c r="F172" s="3">
        <v>6</v>
      </c>
      <c r="G172" s="3">
        <v>-28.995999999999999</v>
      </c>
      <c r="H172" s="3">
        <v>-231.57900000000001</v>
      </c>
      <c r="I172" s="3">
        <v>16422</v>
      </c>
      <c r="J172" s="3">
        <v>0</v>
      </c>
      <c r="K172" s="3">
        <v>1</v>
      </c>
      <c r="L172" s="3" t="s">
        <v>250</v>
      </c>
    </row>
    <row r="173" spans="1:18" x14ac:dyDescent="0.5">
      <c r="A173" s="3">
        <v>116</v>
      </c>
      <c r="B173" s="3" t="s">
        <v>427</v>
      </c>
      <c r="C173" s="3" t="s">
        <v>434</v>
      </c>
      <c r="D173" s="5">
        <v>44563</v>
      </c>
      <c r="E173" s="4">
        <v>2</v>
      </c>
      <c r="F173" s="3">
        <v>7</v>
      </c>
      <c r="G173" s="3">
        <v>-28.893000000000001</v>
      </c>
      <c r="H173" s="3">
        <v>-231.94800000000001</v>
      </c>
      <c r="I173" s="3">
        <v>16503</v>
      </c>
      <c r="J173" s="3">
        <v>0</v>
      </c>
      <c r="K173" s="3">
        <v>1</v>
      </c>
      <c r="L173" s="3" t="s">
        <v>250</v>
      </c>
    </row>
    <row r="174" spans="1:18" x14ac:dyDescent="0.5">
      <c r="A174" s="3">
        <v>117</v>
      </c>
      <c r="B174" s="3" t="s">
        <v>427</v>
      </c>
      <c r="C174" s="3" t="s">
        <v>435</v>
      </c>
      <c r="D174" s="5">
        <v>44563</v>
      </c>
      <c r="E174" s="4">
        <v>2</v>
      </c>
      <c r="F174" s="3">
        <v>8</v>
      </c>
      <c r="G174" s="3">
        <v>-28.884</v>
      </c>
      <c r="H174" s="3">
        <v>-232.196</v>
      </c>
      <c r="I174" s="3">
        <v>16500</v>
      </c>
      <c r="J174" s="3">
        <v>0</v>
      </c>
      <c r="K174" s="3">
        <v>1</v>
      </c>
      <c r="L174" s="3" t="s">
        <v>250</v>
      </c>
    </row>
    <row r="175" spans="1:18" x14ac:dyDescent="0.5">
      <c r="A175" s="3">
        <v>118</v>
      </c>
      <c r="B175" s="3" t="s">
        <v>427</v>
      </c>
      <c r="C175" s="3" t="s">
        <v>436</v>
      </c>
      <c r="D175" s="5">
        <v>44563</v>
      </c>
      <c r="E175" s="4">
        <v>2</v>
      </c>
      <c r="F175" s="3">
        <v>9</v>
      </c>
      <c r="G175" s="3">
        <v>-28.946999999999999</v>
      </c>
      <c r="H175" s="3">
        <v>-232.39</v>
      </c>
      <c r="I175" s="3">
        <v>16435</v>
      </c>
      <c r="J175" s="3">
        <v>0</v>
      </c>
      <c r="K175" s="3">
        <v>1</v>
      </c>
      <c r="L175" s="3" t="s">
        <v>250</v>
      </c>
      <c r="M175">
        <f>AVERAGE(G171:G175)</f>
        <v>-28.922800000000002</v>
      </c>
      <c r="N175">
        <f>AVERAGE(H172:H175)</f>
        <v>-232.02825000000001</v>
      </c>
      <c r="O175">
        <f>STDEV(G171:G174)</f>
        <v>5.3024365468464306E-2</v>
      </c>
      <c r="P175">
        <f>STDEV(H172:H175)</f>
        <v>0.34988986362377006</v>
      </c>
      <c r="Q175">
        <f>1.012*M175-0.4873</f>
        <v>-29.757173600000005</v>
      </c>
      <c r="R175">
        <f>1.0305*N175+1.8416</f>
        <v>-237.26351162500001</v>
      </c>
    </row>
    <row r="176" spans="1:18" x14ac:dyDescent="0.5">
      <c r="A176" s="3">
        <v>119</v>
      </c>
      <c r="B176" s="3" t="s">
        <v>437</v>
      </c>
      <c r="C176" s="3" t="s">
        <v>438</v>
      </c>
      <c r="D176" s="5">
        <v>44564</v>
      </c>
      <c r="E176" s="4">
        <v>3</v>
      </c>
      <c r="F176" s="3">
        <v>1</v>
      </c>
      <c r="G176" s="3">
        <v>-1.64</v>
      </c>
      <c r="H176" s="3">
        <v>-29.84</v>
      </c>
      <c r="I176" s="3">
        <v>16597</v>
      </c>
      <c r="J176" s="3">
        <v>-1</v>
      </c>
      <c r="K176" s="3">
        <v>1</v>
      </c>
      <c r="L176" s="3" t="s">
        <v>261</v>
      </c>
    </row>
    <row r="177" spans="1:18" x14ac:dyDescent="0.5">
      <c r="A177" s="3">
        <v>120</v>
      </c>
      <c r="B177" s="3" t="s">
        <v>437</v>
      </c>
      <c r="C177" s="3" t="s">
        <v>439</v>
      </c>
      <c r="D177" s="5">
        <v>44564</v>
      </c>
      <c r="E177" s="4">
        <v>3</v>
      </c>
      <c r="F177" s="3">
        <v>2</v>
      </c>
      <c r="G177" s="3">
        <v>-6.5000000000000002E-2</v>
      </c>
      <c r="H177" s="3">
        <v>-10.869</v>
      </c>
      <c r="I177" s="3">
        <v>16495</v>
      </c>
      <c r="J177" s="3">
        <v>-1</v>
      </c>
      <c r="K177" s="3">
        <v>1</v>
      </c>
      <c r="L177" s="3" t="s">
        <v>261</v>
      </c>
    </row>
    <row r="178" spans="1:18" x14ac:dyDescent="0.5">
      <c r="A178" s="3">
        <v>121</v>
      </c>
      <c r="B178" s="3" t="s">
        <v>437</v>
      </c>
      <c r="C178" s="3" t="s">
        <v>440</v>
      </c>
      <c r="D178" s="5">
        <v>44564</v>
      </c>
      <c r="E178" s="4">
        <v>3</v>
      </c>
      <c r="F178" s="3">
        <v>3</v>
      </c>
      <c r="G178" s="3">
        <v>0.34399999999999997</v>
      </c>
      <c r="H178" s="3">
        <v>-5.43</v>
      </c>
      <c r="I178" s="3">
        <v>16458</v>
      </c>
      <c r="J178" s="3">
        <v>-1</v>
      </c>
      <c r="K178" s="3">
        <v>1</v>
      </c>
      <c r="L178" s="3" t="s">
        <v>261</v>
      </c>
    </row>
    <row r="179" spans="1:18" x14ac:dyDescent="0.5">
      <c r="A179" s="3">
        <v>122</v>
      </c>
      <c r="B179" s="3" t="s">
        <v>437</v>
      </c>
      <c r="C179" s="3" t="s">
        <v>441</v>
      </c>
      <c r="D179" s="5">
        <v>44564</v>
      </c>
      <c r="E179" s="4">
        <v>3</v>
      </c>
      <c r="F179" s="3">
        <v>4</v>
      </c>
      <c r="G179" s="3">
        <v>0.505</v>
      </c>
      <c r="H179" s="3">
        <v>-3.23</v>
      </c>
      <c r="I179" s="3">
        <v>16475</v>
      </c>
      <c r="J179" s="3">
        <v>0</v>
      </c>
      <c r="K179" s="3">
        <v>1</v>
      </c>
      <c r="L179" s="3" t="s">
        <v>261</v>
      </c>
    </row>
    <row r="180" spans="1:18" x14ac:dyDescent="0.5">
      <c r="A180" s="3">
        <v>123</v>
      </c>
      <c r="B180" s="3" t="s">
        <v>437</v>
      </c>
      <c r="C180" s="3" t="s">
        <v>442</v>
      </c>
      <c r="D180" s="5">
        <v>44564</v>
      </c>
      <c r="E180" s="4">
        <v>3</v>
      </c>
      <c r="F180" s="3">
        <v>5</v>
      </c>
      <c r="G180" s="3">
        <v>0.629</v>
      </c>
      <c r="H180" s="3">
        <v>-1.5209999999999999</v>
      </c>
      <c r="I180" s="3">
        <v>16434</v>
      </c>
      <c r="J180" s="3">
        <v>0</v>
      </c>
      <c r="K180" s="3">
        <v>1</v>
      </c>
      <c r="L180" s="3" t="s">
        <v>261</v>
      </c>
    </row>
    <row r="181" spans="1:18" x14ac:dyDescent="0.5">
      <c r="A181" s="3">
        <v>124</v>
      </c>
      <c r="B181" s="3" t="s">
        <v>437</v>
      </c>
      <c r="C181" s="3" t="s">
        <v>443</v>
      </c>
      <c r="D181" s="5">
        <v>44564</v>
      </c>
      <c r="E181" s="4">
        <v>3</v>
      </c>
      <c r="F181" s="3">
        <v>6</v>
      </c>
      <c r="G181" s="3">
        <v>0.75800000000000001</v>
      </c>
      <c r="H181" s="3">
        <v>-0.84799999999999998</v>
      </c>
      <c r="I181" s="3">
        <v>16470</v>
      </c>
      <c r="J181" s="3">
        <v>0</v>
      </c>
      <c r="K181" s="3">
        <v>1</v>
      </c>
      <c r="L181" s="3" t="s">
        <v>261</v>
      </c>
    </row>
    <row r="182" spans="1:18" x14ac:dyDescent="0.5">
      <c r="A182" s="3">
        <v>125</v>
      </c>
      <c r="B182" s="3" t="s">
        <v>437</v>
      </c>
      <c r="C182" s="3" t="s">
        <v>444</v>
      </c>
      <c r="D182" s="5">
        <v>44564</v>
      </c>
      <c r="E182" s="4">
        <v>3</v>
      </c>
      <c r="F182" s="3">
        <v>7</v>
      </c>
      <c r="G182" s="3">
        <v>0.871</v>
      </c>
      <c r="H182" s="3">
        <v>0.16500000000000001</v>
      </c>
      <c r="I182" s="3">
        <v>16441</v>
      </c>
      <c r="J182" s="3">
        <v>0</v>
      </c>
      <c r="K182" s="3">
        <v>1</v>
      </c>
      <c r="L182" s="3" t="s">
        <v>261</v>
      </c>
    </row>
    <row r="183" spans="1:18" x14ac:dyDescent="0.5">
      <c r="A183" s="3">
        <v>126</v>
      </c>
      <c r="B183" s="3" t="s">
        <v>437</v>
      </c>
      <c r="C183" s="3" t="s">
        <v>445</v>
      </c>
      <c r="D183" s="5">
        <v>44564</v>
      </c>
      <c r="E183" s="4">
        <v>3</v>
      </c>
      <c r="F183" s="3">
        <v>8</v>
      </c>
      <c r="G183" s="3">
        <v>0.874</v>
      </c>
      <c r="H183" s="3">
        <v>0.504</v>
      </c>
      <c r="I183" s="3">
        <v>16429</v>
      </c>
      <c r="J183" s="3">
        <v>0</v>
      </c>
      <c r="K183" s="3">
        <v>1</v>
      </c>
      <c r="L183" s="3" t="s">
        <v>261</v>
      </c>
    </row>
    <row r="184" spans="1:18" x14ac:dyDescent="0.5">
      <c r="A184" s="3">
        <v>127</v>
      </c>
      <c r="B184" s="3" t="s">
        <v>437</v>
      </c>
      <c r="C184" s="3" t="s">
        <v>446</v>
      </c>
      <c r="D184" s="5">
        <v>44564</v>
      </c>
      <c r="E184" s="4">
        <v>3</v>
      </c>
      <c r="F184" s="3">
        <v>9</v>
      </c>
      <c r="G184" s="3">
        <v>0.99</v>
      </c>
      <c r="H184" s="3">
        <v>0.71899999999999997</v>
      </c>
      <c r="I184" s="3">
        <v>16411</v>
      </c>
      <c r="J184" s="3">
        <v>0</v>
      </c>
      <c r="K184" s="3">
        <v>1</v>
      </c>
      <c r="L184" s="3" t="s">
        <v>261</v>
      </c>
      <c r="M184">
        <f>AVERAGE(G180:G184)</f>
        <v>0.82440000000000002</v>
      </c>
      <c r="N184">
        <f>AVERAGE(H181:H184)</f>
        <v>0.13500000000000001</v>
      </c>
      <c r="O184">
        <f>STDEV(G180:G183)</f>
        <v>0.11599712640118817</v>
      </c>
      <c r="P184">
        <f>STDEV(H181:H184)</f>
        <v>0.69387943237039873</v>
      </c>
      <c r="Q184">
        <f>1.012*M184-0.4873</f>
        <v>0.34699280000000005</v>
      </c>
      <c r="R184">
        <f>1.0305*N184+1.8416</f>
        <v>1.9807174999999999</v>
      </c>
    </row>
    <row r="185" spans="1:18" x14ac:dyDescent="0.5">
      <c r="A185">
        <v>128</v>
      </c>
      <c r="B185" t="s">
        <v>447</v>
      </c>
      <c r="C185" t="s">
        <v>448</v>
      </c>
      <c r="D185" s="1">
        <v>44565</v>
      </c>
      <c r="E185" s="2">
        <v>4</v>
      </c>
      <c r="F185">
        <v>1</v>
      </c>
      <c r="G185">
        <v>-4.1399999999999997</v>
      </c>
      <c r="H185">
        <v>-34.546999999999997</v>
      </c>
      <c r="I185">
        <v>16768</v>
      </c>
      <c r="J185">
        <v>-1</v>
      </c>
      <c r="K185">
        <v>1</v>
      </c>
      <c r="L185" t="s">
        <v>272</v>
      </c>
    </row>
    <row r="186" spans="1:18" x14ac:dyDescent="0.5">
      <c r="A186">
        <v>129</v>
      </c>
      <c r="B186" t="s">
        <v>447</v>
      </c>
      <c r="C186" t="s">
        <v>449</v>
      </c>
      <c r="D186" s="1">
        <v>44565</v>
      </c>
      <c r="E186" s="2">
        <v>4</v>
      </c>
      <c r="F186">
        <v>2</v>
      </c>
      <c r="G186">
        <v>-4.4859999999999998</v>
      </c>
      <c r="H186">
        <v>-37.752000000000002</v>
      </c>
      <c r="I186">
        <v>16675</v>
      </c>
      <c r="J186">
        <v>-1</v>
      </c>
      <c r="K186">
        <v>1</v>
      </c>
      <c r="L186" t="s">
        <v>272</v>
      </c>
    </row>
    <row r="187" spans="1:18" x14ac:dyDescent="0.5">
      <c r="A187">
        <v>130</v>
      </c>
      <c r="B187" t="s">
        <v>447</v>
      </c>
      <c r="C187" t="s">
        <v>450</v>
      </c>
      <c r="D187" s="1">
        <v>44565</v>
      </c>
      <c r="E187" s="2">
        <v>4</v>
      </c>
      <c r="F187">
        <v>3</v>
      </c>
      <c r="G187">
        <v>-4.4939999999999998</v>
      </c>
      <c r="H187">
        <v>-38.323</v>
      </c>
      <c r="I187">
        <v>16483</v>
      </c>
      <c r="J187">
        <v>-1</v>
      </c>
      <c r="K187">
        <v>1</v>
      </c>
      <c r="L187" t="s">
        <v>272</v>
      </c>
    </row>
    <row r="188" spans="1:18" x14ac:dyDescent="0.5">
      <c r="A188">
        <v>131</v>
      </c>
      <c r="B188" t="s">
        <v>447</v>
      </c>
      <c r="C188" t="s">
        <v>451</v>
      </c>
      <c r="D188" s="1">
        <v>44565</v>
      </c>
      <c r="E188" s="2">
        <v>4</v>
      </c>
      <c r="F188">
        <v>4</v>
      </c>
      <c r="G188">
        <v>-4.5460000000000003</v>
      </c>
      <c r="H188">
        <v>-38.365000000000002</v>
      </c>
      <c r="I188">
        <v>16503</v>
      </c>
      <c r="J188">
        <v>0</v>
      </c>
      <c r="K188">
        <v>1</v>
      </c>
      <c r="L188" t="s">
        <v>272</v>
      </c>
    </row>
    <row r="189" spans="1:18" x14ac:dyDescent="0.5">
      <c r="A189">
        <v>132</v>
      </c>
      <c r="B189" t="s">
        <v>447</v>
      </c>
      <c r="C189" t="s">
        <v>452</v>
      </c>
      <c r="D189" s="1">
        <v>44565</v>
      </c>
      <c r="E189" s="2">
        <v>4</v>
      </c>
      <c r="F189">
        <v>5</v>
      </c>
      <c r="G189">
        <v>-4.54</v>
      </c>
      <c r="H189">
        <v>-38.494999999999997</v>
      </c>
      <c r="I189">
        <v>16450</v>
      </c>
      <c r="J189">
        <v>0</v>
      </c>
      <c r="K189">
        <v>1</v>
      </c>
      <c r="L189" t="s">
        <v>272</v>
      </c>
    </row>
    <row r="190" spans="1:18" x14ac:dyDescent="0.5">
      <c r="A190">
        <v>133</v>
      </c>
      <c r="B190" t="s">
        <v>447</v>
      </c>
      <c r="C190" t="s">
        <v>453</v>
      </c>
      <c r="D190" s="1">
        <v>44565</v>
      </c>
      <c r="E190" s="2">
        <v>4</v>
      </c>
      <c r="F190">
        <v>6</v>
      </c>
      <c r="G190">
        <v>-4.5490000000000004</v>
      </c>
      <c r="H190">
        <v>-38.442</v>
      </c>
      <c r="I190">
        <v>16373</v>
      </c>
      <c r="J190">
        <v>0</v>
      </c>
      <c r="K190">
        <v>1</v>
      </c>
      <c r="L190" t="s">
        <v>272</v>
      </c>
    </row>
    <row r="191" spans="1:18" x14ac:dyDescent="0.5">
      <c r="A191">
        <v>134</v>
      </c>
      <c r="B191" t="s">
        <v>447</v>
      </c>
      <c r="C191" t="s">
        <v>454</v>
      </c>
      <c r="D191" s="1">
        <v>44565</v>
      </c>
      <c r="E191" s="2">
        <v>4</v>
      </c>
      <c r="F191">
        <v>7</v>
      </c>
      <c r="G191">
        <v>-4.516</v>
      </c>
      <c r="H191">
        <v>-38.533999999999999</v>
      </c>
      <c r="I191">
        <v>16338</v>
      </c>
      <c r="J191">
        <v>0</v>
      </c>
      <c r="K191">
        <v>1</v>
      </c>
      <c r="L191" t="s">
        <v>272</v>
      </c>
    </row>
    <row r="192" spans="1:18" x14ac:dyDescent="0.5">
      <c r="A192">
        <v>135</v>
      </c>
      <c r="B192" t="s">
        <v>447</v>
      </c>
      <c r="C192" t="s">
        <v>455</v>
      </c>
      <c r="D192" s="1">
        <v>44565</v>
      </c>
      <c r="E192" s="2">
        <v>4</v>
      </c>
      <c r="F192">
        <v>8</v>
      </c>
      <c r="G192">
        <v>-4.548</v>
      </c>
      <c r="H192">
        <v>-38.418999999999997</v>
      </c>
      <c r="I192">
        <v>16424</v>
      </c>
      <c r="J192">
        <v>0</v>
      </c>
      <c r="K192">
        <v>1</v>
      </c>
      <c r="L192" t="s">
        <v>272</v>
      </c>
    </row>
    <row r="193" spans="1:18" x14ac:dyDescent="0.5">
      <c r="A193">
        <v>136</v>
      </c>
      <c r="B193" t="s">
        <v>447</v>
      </c>
      <c r="C193" t="s">
        <v>456</v>
      </c>
      <c r="D193" s="1">
        <v>44565</v>
      </c>
      <c r="E193" s="2">
        <v>4</v>
      </c>
      <c r="F193">
        <v>9</v>
      </c>
      <c r="G193">
        <v>-4.4130000000000003</v>
      </c>
      <c r="H193">
        <v>-38.448</v>
      </c>
      <c r="I193">
        <v>16389</v>
      </c>
      <c r="J193">
        <v>0</v>
      </c>
      <c r="K193">
        <v>1</v>
      </c>
      <c r="L193" t="s">
        <v>272</v>
      </c>
      <c r="M193">
        <f>AVERAGE(G189:G193)</f>
        <v>-4.5131999999999994</v>
      </c>
      <c r="N193">
        <f>AVERAGE(H190:H193)</f>
        <v>-38.460749999999997</v>
      </c>
      <c r="O193">
        <f>STDEV(G189:G192)</f>
        <v>1.5370426148939489E-2</v>
      </c>
      <c r="P193">
        <f>STDEV(H190:H193)</f>
        <v>5.0407506054819785E-2</v>
      </c>
      <c r="Q193">
        <f>1.012*M193-0.4873</f>
        <v>-5.0546584000000001</v>
      </c>
      <c r="R193">
        <f>1.0305*N193+1.8416</f>
        <v>-37.792202874999994</v>
      </c>
    </row>
    <row r="194" spans="1:18" x14ac:dyDescent="0.5">
      <c r="A194">
        <v>137</v>
      </c>
      <c r="B194" t="s">
        <v>457</v>
      </c>
      <c r="C194" t="s">
        <v>458</v>
      </c>
      <c r="D194" s="1">
        <v>44566</v>
      </c>
      <c r="E194" s="2">
        <v>5</v>
      </c>
      <c r="F194">
        <v>1</v>
      </c>
      <c r="G194">
        <v>-3.714</v>
      </c>
      <c r="H194">
        <v>-22.077000000000002</v>
      </c>
      <c r="I194">
        <v>16445</v>
      </c>
      <c r="J194">
        <v>-1</v>
      </c>
      <c r="K194">
        <v>1</v>
      </c>
      <c r="L194" t="s">
        <v>283</v>
      </c>
    </row>
    <row r="195" spans="1:18" x14ac:dyDescent="0.5">
      <c r="A195">
        <v>138</v>
      </c>
      <c r="B195" t="s">
        <v>457</v>
      </c>
      <c r="C195" t="s">
        <v>459</v>
      </c>
      <c r="D195" s="1">
        <v>44566</v>
      </c>
      <c r="E195" s="2">
        <v>5</v>
      </c>
      <c r="F195">
        <v>2</v>
      </c>
      <c r="G195">
        <v>-3.64</v>
      </c>
      <c r="H195">
        <v>-20.39</v>
      </c>
      <c r="I195">
        <v>16556</v>
      </c>
      <c r="J195">
        <v>-1</v>
      </c>
      <c r="K195">
        <v>1</v>
      </c>
      <c r="L195" t="s">
        <v>283</v>
      </c>
    </row>
    <row r="196" spans="1:18" x14ac:dyDescent="0.5">
      <c r="A196">
        <v>139</v>
      </c>
      <c r="B196" t="s">
        <v>457</v>
      </c>
      <c r="C196" t="s">
        <v>460</v>
      </c>
      <c r="D196" s="1">
        <v>44566</v>
      </c>
      <c r="E196" s="2">
        <v>5</v>
      </c>
      <c r="F196">
        <v>3</v>
      </c>
      <c r="G196">
        <v>-3.72</v>
      </c>
      <c r="H196">
        <v>-19.692</v>
      </c>
      <c r="I196">
        <v>16450</v>
      </c>
      <c r="J196">
        <v>-1</v>
      </c>
      <c r="K196">
        <v>1</v>
      </c>
      <c r="L196" t="s">
        <v>283</v>
      </c>
    </row>
    <row r="197" spans="1:18" x14ac:dyDescent="0.5">
      <c r="A197">
        <v>140</v>
      </c>
      <c r="B197" t="s">
        <v>457</v>
      </c>
      <c r="C197" t="s">
        <v>461</v>
      </c>
      <c r="D197" s="1">
        <v>44566</v>
      </c>
      <c r="E197" s="2">
        <v>5</v>
      </c>
      <c r="F197">
        <v>4</v>
      </c>
      <c r="G197">
        <v>-3.6560000000000001</v>
      </c>
      <c r="H197">
        <v>-19.408000000000001</v>
      </c>
      <c r="I197">
        <v>16406</v>
      </c>
      <c r="J197">
        <v>0</v>
      </c>
      <c r="K197">
        <v>1</v>
      </c>
      <c r="L197" t="s">
        <v>283</v>
      </c>
    </row>
    <row r="198" spans="1:18" x14ac:dyDescent="0.5">
      <c r="A198">
        <v>141</v>
      </c>
      <c r="B198" t="s">
        <v>457</v>
      </c>
      <c r="C198" t="s">
        <v>462</v>
      </c>
      <c r="D198" s="1">
        <v>44566</v>
      </c>
      <c r="E198" s="2">
        <v>5</v>
      </c>
      <c r="F198">
        <v>5</v>
      </c>
      <c r="G198">
        <v>-3.673</v>
      </c>
      <c r="H198">
        <v>-19.193000000000001</v>
      </c>
      <c r="I198">
        <v>16436</v>
      </c>
      <c r="J198">
        <v>0</v>
      </c>
      <c r="K198">
        <v>1</v>
      </c>
      <c r="L198" t="s">
        <v>283</v>
      </c>
    </row>
    <row r="199" spans="1:18" x14ac:dyDescent="0.5">
      <c r="A199">
        <v>142</v>
      </c>
      <c r="B199" t="s">
        <v>457</v>
      </c>
      <c r="C199" t="s">
        <v>463</v>
      </c>
      <c r="D199" s="1">
        <v>44566</v>
      </c>
      <c r="E199" s="2">
        <v>5</v>
      </c>
      <c r="F199">
        <v>6</v>
      </c>
      <c r="G199">
        <v>-3.613</v>
      </c>
      <c r="H199">
        <v>-19.100999999999999</v>
      </c>
      <c r="I199">
        <v>16463</v>
      </c>
      <c r="J199">
        <v>0</v>
      </c>
      <c r="K199">
        <v>1</v>
      </c>
      <c r="L199" t="s">
        <v>283</v>
      </c>
    </row>
    <row r="200" spans="1:18" x14ac:dyDescent="0.5">
      <c r="A200">
        <v>143</v>
      </c>
      <c r="B200" t="s">
        <v>457</v>
      </c>
      <c r="C200" t="s">
        <v>464</v>
      </c>
      <c r="D200" s="1">
        <v>44566</v>
      </c>
      <c r="E200" s="2">
        <v>5</v>
      </c>
      <c r="F200">
        <v>7</v>
      </c>
      <c r="G200">
        <v>-3.6</v>
      </c>
      <c r="H200">
        <v>-19.097999999999999</v>
      </c>
      <c r="I200">
        <v>16324</v>
      </c>
      <c r="J200">
        <v>0</v>
      </c>
      <c r="K200">
        <v>1</v>
      </c>
      <c r="L200" t="s">
        <v>283</v>
      </c>
    </row>
    <row r="201" spans="1:18" x14ac:dyDescent="0.5">
      <c r="A201">
        <v>144</v>
      </c>
      <c r="B201" t="s">
        <v>457</v>
      </c>
      <c r="C201" t="s">
        <v>465</v>
      </c>
      <c r="D201" s="1">
        <v>44566</v>
      </c>
      <c r="E201" s="2">
        <v>5</v>
      </c>
      <c r="F201">
        <v>8</v>
      </c>
      <c r="G201">
        <v>-3.617</v>
      </c>
      <c r="H201">
        <v>-19.007000000000001</v>
      </c>
      <c r="I201">
        <v>16388</v>
      </c>
      <c r="J201">
        <v>0</v>
      </c>
      <c r="K201">
        <v>1</v>
      </c>
      <c r="L201" t="s">
        <v>283</v>
      </c>
    </row>
    <row r="202" spans="1:18" x14ac:dyDescent="0.5">
      <c r="A202">
        <v>145</v>
      </c>
      <c r="B202" t="s">
        <v>457</v>
      </c>
      <c r="C202" t="s">
        <v>466</v>
      </c>
      <c r="D202" s="1">
        <v>44566</v>
      </c>
      <c r="E202" s="2">
        <v>5</v>
      </c>
      <c r="F202">
        <v>9</v>
      </c>
      <c r="G202">
        <v>-3.577</v>
      </c>
      <c r="H202">
        <v>-18.824000000000002</v>
      </c>
      <c r="I202">
        <v>16347</v>
      </c>
      <c r="J202">
        <v>0</v>
      </c>
      <c r="K202">
        <v>1</v>
      </c>
      <c r="L202" t="s">
        <v>283</v>
      </c>
      <c r="M202">
        <f>AVERAGE(G198:G202)</f>
        <v>-3.6159999999999997</v>
      </c>
      <c r="N202">
        <f>AVERAGE(H199:H202)</f>
        <v>-19.0075</v>
      </c>
      <c r="O202">
        <f>STDEV(G198:G201)</f>
        <v>3.2325170790989899E-2</v>
      </c>
      <c r="P202">
        <f>STDEV(H199:H202)</f>
        <v>0.12987814802087769</v>
      </c>
      <c r="Q202">
        <f>1.012*M202-0.4873</f>
        <v>-4.1466919999999998</v>
      </c>
      <c r="R202">
        <f>1.0305*N202+1.8416</f>
        <v>-17.745628750000002</v>
      </c>
    </row>
    <row r="203" spans="1:18" x14ac:dyDescent="0.5">
      <c r="A203">
        <v>146</v>
      </c>
      <c r="B203" t="s">
        <v>467</v>
      </c>
      <c r="C203" t="s">
        <v>468</v>
      </c>
      <c r="D203" s="1">
        <v>44567</v>
      </c>
      <c r="E203" s="2">
        <v>6</v>
      </c>
      <c r="F203">
        <v>1</v>
      </c>
      <c r="G203">
        <v>-4.3239999999999998</v>
      </c>
      <c r="H203">
        <v>-35.302999999999997</v>
      </c>
      <c r="I203">
        <v>16499</v>
      </c>
      <c r="J203">
        <v>-1</v>
      </c>
      <c r="K203">
        <v>1</v>
      </c>
      <c r="L203" t="s">
        <v>293</v>
      </c>
    </row>
    <row r="204" spans="1:18" x14ac:dyDescent="0.5">
      <c r="A204">
        <v>147</v>
      </c>
      <c r="B204" t="s">
        <v>467</v>
      </c>
      <c r="C204" t="s">
        <v>469</v>
      </c>
      <c r="D204" s="1">
        <v>44567</v>
      </c>
      <c r="E204" s="2">
        <v>6</v>
      </c>
      <c r="F204">
        <v>2</v>
      </c>
      <c r="G204">
        <v>-4.4530000000000003</v>
      </c>
      <c r="H204">
        <v>-36.923999999999999</v>
      </c>
      <c r="I204">
        <v>16310</v>
      </c>
      <c r="J204">
        <v>-1</v>
      </c>
      <c r="K204">
        <v>1</v>
      </c>
      <c r="L204" t="s">
        <v>293</v>
      </c>
    </row>
    <row r="205" spans="1:18" x14ac:dyDescent="0.5">
      <c r="A205">
        <v>148</v>
      </c>
      <c r="B205" t="s">
        <v>467</v>
      </c>
      <c r="C205" t="s">
        <v>470</v>
      </c>
      <c r="D205" s="1">
        <v>44567</v>
      </c>
      <c r="E205" s="2">
        <v>6</v>
      </c>
      <c r="F205">
        <v>3</v>
      </c>
      <c r="G205">
        <v>-4.45</v>
      </c>
      <c r="H205">
        <v>-37.167000000000002</v>
      </c>
      <c r="I205">
        <v>16376</v>
      </c>
      <c r="J205">
        <v>-1</v>
      </c>
      <c r="K205">
        <v>1</v>
      </c>
      <c r="L205" t="s">
        <v>293</v>
      </c>
    </row>
    <row r="206" spans="1:18" x14ac:dyDescent="0.5">
      <c r="A206">
        <v>149</v>
      </c>
      <c r="B206" t="s">
        <v>467</v>
      </c>
      <c r="C206" t="s">
        <v>471</v>
      </c>
      <c r="D206" s="1">
        <v>44567</v>
      </c>
      <c r="E206" s="2">
        <v>6</v>
      </c>
      <c r="F206">
        <v>4</v>
      </c>
      <c r="G206">
        <v>-4.4340000000000002</v>
      </c>
      <c r="H206">
        <v>-37.259</v>
      </c>
      <c r="I206">
        <v>16379</v>
      </c>
      <c r="J206">
        <v>0</v>
      </c>
      <c r="K206">
        <v>1</v>
      </c>
      <c r="L206" t="s">
        <v>293</v>
      </c>
    </row>
    <row r="207" spans="1:18" x14ac:dyDescent="0.5">
      <c r="A207">
        <v>150</v>
      </c>
      <c r="B207" t="s">
        <v>467</v>
      </c>
      <c r="C207" t="s">
        <v>472</v>
      </c>
      <c r="D207" s="1">
        <v>44567</v>
      </c>
      <c r="E207" s="2">
        <v>6</v>
      </c>
      <c r="F207">
        <v>5</v>
      </c>
      <c r="G207">
        <v>-4.4379999999999997</v>
      </c>
      <c r="H207">
        <v>-37.317999999999998</v>
      </c>
      <c r="I207">
        <v>16384</v>
      </c>
      <c r="J207">
        <v>0</v>
      </c>
      <c r="K207">
        <v>1</v>
      </c>
      <c r="L207" t="s">
        <v>293</v>
      </c>
    </row>
    <row r="208" spans="1:18" x14ac:dyDescent="0.5">
      <c r="A208">
        <v>151</v>
      </c>
      <c r="B208" t="s">
        <v>467</v>
      </c>
      <c r="C208" t="s">
        <v>473</v>
      </c>
      <c r="D208" s="1">
        <v>44567</v>
      </c>
      <c r="E208" s="2">
        <v>6</v>
      </c>
      <c r="F208">
        <v>6</v>
      </c>
      <c r="G208">
        <v>-4.4089999999999998</v>
      </c>
      <c r="H208">
        <v>-37.377000000000002</v>
      </c>
      <c r="I208">
        <v>16378</v>
      </c>
      <c r="J208">
        <v>0</v>
      </c>
      <c r="K208">
        <v>1</v>
      </c>
      <c r="L208" t="s">
        <v>293</v>
      </c>
    </row>
    <row r="209" spans="1:18" x14ac:dyDescent="0.5">
      <c r="A209">
        <v>152</v>
      </c>
      <c r="B209" t="s">
        <v>467</v>
      </c>
      <c r="C209" t="s">
        <v>474</v>
      </c>
      <c r="D209" s="1">
        <v>44567</v>
      </c>
      <c r="E209" s="2">
        <v>6</v>
      </c>
      <c r="F209">
        <v>7</v>
      </c>
      <c r="G209">
        <v>-4.4169999999999998</v>
      </c>
      <c r="H209">
        <v>-37.404000000000003</v>
      </c>
      <c r="I209">
        <v>16338</v>
      </c>
      <c r="J209">
        <v>0</v>
      </c>
      <c r="K209">
        <v>1</v>
      </c>
      <c r="L209" t="s">
        <v>293</v>
      </c>
      <c r="M209">
        <f>AVERAGE(G205:G209)</f>
        <v>-4.4295999999999989</v>
      </c>
      <c r="N209">
        <f>AVERAGE(H206:H209)</f>
        <v>-37.339500000000001</v>
      </c>
      <c r="O209">
        <f>STDEV(G205:G208)</f>
        <v>1.7231270024773881E-2</v>
      </c>
      <c r="P209">
        <f>STDEV(H206:H209)</f>
        <v>6.4572956155552377E-2</v>
      </c>
      <c r="Q209">
        <f>1.012*M209-0.4873</f>
        <v>-4.9700551999999991</v>
      </c>
      <c r="R209">
        <f>1.0305*N209+1.8416</f>
        <v>-36.636754750000001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88F10-1F13-4FF6-B867-E81A97E840AF}">
  <dimension ref="A1:O491"/>
  <sheetViews>
    <sheetView zoomScale="80" zoomScaleNormal="80" workbookViewId="0"/>
  </sheetViews>
  <sheetFormatPr defaultRowHeight="14.25" x14ac:dyDescent="0.45"/>
  <cols>
    <col min="1" max="2" width="9" style="20"/>
    <col min="3" max="3" width="14.875" style="20" customWidth="1"/>
    <col min="4" max="4" width="14.3125" style="20" customWidth="1"/>
    <col min="5" max="9" width="9" style="20"/>
    <col min="10" max="10" width="13.6875" style="20" customWidth="1"/>
    <col min="11" max="11" width="24.625" style="20" customWidth="1"/>
    <col min="12" max="15" width="13.6875" style="20" customWidth="1"/>
    <col min="16" max="16384" width="9" style="20"/>
  </cols>
  <sheetData>
    <row r="1" spans="1:15" x14ac:dyDescent="0.4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</row>
    <row r="2" spans="1:15" x14ac:dyDescent="0.45">
      <c r="A2" s="20">
        <v>1</v>
      </c>
      <c r="B2" s="20" t="s">
        <v>537</v>
      </c>
      <c r="C2" s="20" t="s">
        <v>1139</v>
      </c>
      <c r="D2" s="20" t="s">
        <v>8</v>
      </c>
      <c r="E2" s="20">
        <v>1</v>
      </c>
      <c r="F2" s="20" t="s">
        <v>23</v>
      </c>
      <c r="G2" s="20" t="s">
        <v>23</v>
      </c>
      <c r="H2" s="20" t="s">
        <v>23</v>
      </c>
    </row>
    <row r="3" spans="1:15" x14ac:dyDescent="0.45">
      <c r="A3" s="20">
        <v>2</v>
      </c>
      <c r="B3" s="20" t="s">
        <v>537</v>
      </c>
      <c r="C3" s="20" t="s">
        <v>1138</v>
      </c>
      <c r="D3" s="20" t="s">
        <v>8</v>
      </c>
      <c r="E3" s="20">
        <v>2</v>
      </c>
      <c r="F3" s="20">
        <v>-25.117000000000001</v>
      </c>
      <c r="G3" s="20">
        <v>-193.34899999999999</v>
      </c>
      <c r="H3" s="20">
        <v>19885</v>
      </c>
    </row>
    <row r="4" spans="1:15" x14ac:dyDescent="0.45">
      <c r="A4" s="20">
        <v>3</v>
      </c>
      <c r="B4" s="20" t="s">
        <v>537</v>
      </c>
      <c r="C4" s="20" t="s">
        <v>1137</v>
      </c>
      <c r="D4" s="20" t="s">
        <v>8</v>
      </c>
      <c r="E4" s="20">
        <v>3</v>
      </c>
      <c r="F4" s="20">
        <v>-27.120999999999999</v>
      </c>
      <c r="G4" s="20">
        <v>-212.346</v>
      </c>
      <c r="H4" s="20">
        <v>17693</v>
      </c>
    </row>
    <row r="5" spans="1:15" x14ac:dyDescent="0.45">
      <c r="A5" s="20">
        <v>4</v>
      </c>
      <c r="B5" s="20" t="s">
        <v>537</v>
      </c>
      <c r="C5" s="20" t="s">
        <v>1136</v>
      </c>
      <c r="D5" s="20" t="s">
        <v>8</v>
      </c>
      <c r="E5" s="20">
        <v>4</v>
      </c>
      <c r="F5" s="20">
        <v>-28.099</v>
      </c>
      <c r="G5" s="20">
        <v>-220.821</v>
      </c>
      <c r="H5" s="20">
        <v>16508</v>
      </c>
    </row>
    <row r="6" spans="1:15" x14ac:dyDescent="0.45">
      <c r="A6" s="20">
        <v>5</v>
      </c>
      <c r="B6" s="20" t="s">
        <v>537</v>
      </c>
      <c r="C6" s="20" t="s">
        <v>1135</v>
      </c>
      <c r="D6" s="20" t="s">
        <v>8</v>
      </c>
      <c r="E6" s="20">
        <v>5</v>
      </c>
      <c r="F6" s="20">
        <v>-28.468</v>
      </c>
      <c r="G6" s="20">
        <v>-224.74199999999999</v>
      </c>
      <c r="H6" s="20">
        <v>16389</v>
      </c>
    </row>
    <row r="7" spans="1:15" x14ac:dyDescent="0.45">
      <c r="A7" s="20">
        <v>6</v>
      </c>
      <c r="B7" s="20" t="s">
        <v>537</v>
      </c>
      <c r="C7" s="20" t="s">
        <v>1134</v>
      </c>
      <c r="D7" s="20" t="s">
        <v>8</v>
      </c>
      <c r="E7" s="20">
        <v>6</v>
      </c>
      <c r="F7" s="20">
        <v>-28.571000000000002</v>
      </c>
      <c r="G7" s="20">
        <v>-226.155</v>
      </c>
      <c r="H7" s="20">
        <v>16468</v>
      </c>
    </row>
    <row r="8" spans="1:15" x14ac:dyDescent="0.45">
      <c r="A8" s="20">
        <v>7</v>
      </c>
      <c r="B8" s="20" t="s">
        <v>537</v>
      </c>
      <c r="C8" s="20" t="s">
        <v>536</v>
      </c>
      <c r="D8" s="20" t="s">
        <v>8</v>
      </c>
      <c r="E8" s="20">
        <v>7</v>
      </c>
      <c r="F8" s="20">
        <v>-28.693999999999999</v>
      </c>
      <c r="G8" s="20">
        <v>-226.99</v>
      </c>
      <c r="H8" s="20">
        <v>16469</v>
      </c>
    </row>
    <row r="9" spans="1:15" x14ac:dyDescent="0.45">
      <c r="A9" s="20">
        <v>8</v>
      </c>
      <c r="B9" s="20" t="s">
        <v>537</v>
      </c>
      <c r="C9" s="20" t="s">
        <v>1133</v>
      </c>
      <c r="D9" s="20" t="s">
        <v>8</v>
      </c>
      <c r="E9" s="20">
        <v>8</v>
      </c>
      <c r="F9" s="20">
        <v>-28.696000000000002</v>
      </c>
      <c r="G9" s="20">
        <v>-227.64</v>
      </c>
      <c r="H9" s="20">
        <v>16363</v>
      </c>
    </row>
    <row r="10" spans="1:15" x14ac:dyDescent="0.45">
      <c r="A10" s="20">
        <v>9</v>
      </c>
      <c r="B10" s="20" t="s">
        <v>537</v>
      </c>
      <c r="C10" s="20" t="s">
        <v>1132</v>
      </c>
      <c r="D10" s="20" t="s">
        <v>8</v>
      </c>
      <c r="E10" s="20">
        <v>9</v>
      </c>
      <c r="F10" s="20">
        <v>-28.760999999999999</v>
      </c>
      <c r="G10" s="20">
        <v>-228.28299999999999</v>
      </c>
      <c r="H10" s="20">
        <v>16315</v>
      </c>
      <c r="J10" s="72" t="s">
        <v>25</v>
      </c>
      <c r="K10" s="71" t="s">
        <v>542</v>
      </c>
      <c r="L10" s="71" t="s">
        <v>541</v>
      </c>
      <c r="M10" s="71" t="s">
        <v>693</v>
      </c>
      <c r="N10" s="71" t="s">
        <v>692</v>
      </c>
      <c r="O10" s="70" t="s">
        <v>691</v>
      </c>
    </row>
    <row r="11" spans="1:15" x14ac:dyDescent="0.45">
      <c r="A11" s="20">
        <v>10</v>
      </c>
      <c r="B11" s="20" t="s">
        <v>537</v>
      </c>
      <c r="C11" s="20" t="s">
        <v>1131</v>
      </c>
      <c r="D11" s="20" t="s">
        <v>8</v>
      </c>
      <c r="E11" s="20">
        <v>10</v>
      </c>
      <c r="F11" s="20">
        <v>-28.739000000000001</v>
      </c>
      <c r="G11" s="20">
        <v>-228.988</v>
      </c>
      <c r="H11" s="20">
        <v>16301</v>
      </c>
      <c r="J11" s="69" t="str">
        <f>B8</f>
        <v xml:space="preserve">    P-1501</v>
      </c>
      <c r="K11" s="68" t="str">
        <f>C8</f>
        <v xml:space="preserve">   2022/06/01 16:31:01</v>
      </c>
      <c r="L11" s="68" t="str">
        <f>D8</f>
        <v xml:space="preserve">           1-01</v>
      </c>
      <c r="M11" s="67">
        <f>AVERAGE(F8:F11)</f>
        <v>-28.7225</v>
      </c>
      <c r="N11" s="67">
        <f>AVERAGE(G8:G11)</f>
        <v>-227.97525000000002</v>
      </c>
      <c r="O11" s="66">
        <f>AVERAGE(H8:H11)</f>
        <v>16362</v>
      </c>
    </row>
    <row r="12" spans="1:15" x14ac:dyDescent="0.45">
      <c r="A12" s="20">
        <v>11</v>
      </c>
      <c r="B12" s="20" t="s">
        <v>502</v>
      </c>
      <c r="C12" s="20" t="s">
        <v>1130</v>
      </c>
      <c r="D12" s="20" t="s">
        <v>9</v>
      </c>
      <c r="E12" s="20">
        <v>1</v>
      </c>
      <c r="F12" s="20">
        <v>-2.5379999999999998</v>
      </c>
      <c r="G12" s="20">
        <v>-36.662999999999997</v>
      </c>
      <c r="H12" s="20">
        <v>16394</v>
      </c>
      <c r="J12" s="65"/>
      <c r="K12" s="65"/>
      <c r="L12" s="64" t="s">
        <v>689</v>
      </c>
      <c r="M12" s="63">
        <f>STDEV(F8:F11)</f>
        <v>3.3010099464658486E-2</v>
      </c>
      <c r="N12" s="63">
        <f>STDEV(G8:G11)</f>
        <v>0.85702639982674633</v>
      </c>
      <c r="O12" s="62">
        <f>STDEV(H8:H11)</f>
        <v>76.113949663207819</v>
      </c>
    </row>
    <row r="13" spans="1:15" x14ac:dyDescent="0.45">
      <c r="A13" s="20">
        <v>12</v>
      </c>
      <c r="B13" s="20" t="s">
        <v>502</v>
      </c>
      <c r="C13" s="20" t="s">
        <v>1129</v>
      </c>
      <c r="D13" s="20" t="s">
        <v>9</v>
      </c>
      <c r="E13" s="20">
        <v>2</v>
      </c>
      <c r="F13" s="20">
        <v>-0.86199999999999999</v>
      </c>
      <c r="G13" s="20">
        <v>-16.565000000000001</v>
      </c>
      <c r="H13" s="20">
        <v>16408</v>
      </c>
    </row>
    <row r="14" spans="1:15" x14ac:dyDescent="0.45">
      <c r="A14" s="20">
        <v>13</v>
      </c>
      <c r="B14" s="20" t="s">
        <v>502</v>
      </c>
      <c r="C14" s="20" t="s">
        <v>1128</v>
      </c>
      <c r="D14" s="20" t="s">
        <v>9</v>
      </c>
      <c r="E14" s="20">
        <v>3</v>
      </c>
      <c r="F14" s="20">
        <v>-0.38800000000000001</v>
      </c>
      <c r="G14" s="20">
        <v>-11.128</v>
      </c>
      <c r="H14" s="20">
        <v>16402</v>
      </c>
    </row>
    <row r="15" spans="1:15" x14ac:dyDescent="0.45">
      <c r="A15" s="20">
        <v>14</v>
      </c>
      <c r="B15" s="20" t="s">
        <v>502</v>
      </c>
      <c r="C15" s="20" t="s">
        <v>1127</v>
      </c>
      <c r="D15" s="20" t="s">
        <v>9</v>
      </c>
      <c r="E15" s="20">
        <v>4</v>
      </c>
      <c r="F15" s="20">
        <v>-0.215</v>
      </c>
      <c r="G15" s="20">
        <v>-8.7140000000000004</v>
      </c>
      <c r="H15" s="20">
        <v>16380</v>
      </c>
    </row>
    <row r="16" spans="1:15" x14ac:dyDescent="0.45">
      <c r="A16" s="20">
        <v>15</v>
      </c>
      <c r="B16" s="20" t="s">
        <v>502</v>
      </c>
      <c r="C16" s="20" t="s">
        <v>1126</v>
      </c>
      <c r="D16" s="20" t="s">
        <v>9</v>
      </c>
      <c r="E16" s="20">
        <v>5</v>
      </c>
      <c r="F16" s="20">
        <v>-7.0000000000000007E-2</v>
      </c>
      <c r="G16" s="20">
        <v>-7.2910000000000004</v>
      </c>
      <c r="H16" s="20">
        <v>16413</v>
      </c>
    </row>
    <row r="17" spans="1:15" x14ac:dyDescent="0.45">
      <c r="A17" s="20">
        <v>16</v>
      </c>
      <c r="B17" s="20" t="s">
        <v>502</v>
      </c>
      <c r="C17" s="20" t="s">
        <v>501</v>
      </c>
      <c r="D17" s="20" t="s">
        <v>9</v>
      </c>
      <c r="E17" s="20">
        <v>6</v>
      </c>
      <c r="F17" s="20">
        <v>5.1999999999999998E-2</v>
      </c>
      <c r="G17" s="20">
        <v>-6.226</v>
      </c>
      <c r="H17" s="20">
        <v>16398</v>
      </c>
    </row>
    <row r="18" spans="1:15" x14ac:dyDescent="0.45">
      <c r="A18" s="20">
        <v>17</v>
      </c>
      <c r="B18" s="20" t="s">
        <v>502</v>
      </c>
      <c r="C18" s="20" t="s">
        <v>1125</v>
      </c>
      <c r="D18" s="20" t="s">
        <v>9</v>
      </c>
      <c r="E18" s="20">
        <v>7</v>
      </c>
      <c r="F18" s="20">
        <v>8.7999999999999995E-2</v>
      </c>
      <c r="G18" s="20">
        <v>-5.7569999999999997</v>
      </c>
      <c r="H18" s="20">
        <v>16369</v>
      </c>
    </row>
    <row r="19" spans="1:15" x14ac:dyDescent="0.45">
      <c r="A19" s="20">
        <v>18</v>
      </c>
      <c r="B19" s="20" t="s">
        <v>502</v>
      </c>
      <c r="C19" s="20" t="s">
        <v>1124</v>
      </c>
      <c r="D19" s="20" t="s">
        <v>9</v>
      </c>
      <c r="E19" s="20">
        <v>8</v>
      </c>
      <c r="F19" s="20">
        <v>0.14099999999999999</v>
      </c>
      <c r="G19" s="20">
        <v>-5.09</v>
      </c>
      <c r="H19" s="20">
        <v>16397</v>
      </c>
      <c r="J19" s="72" t="s">
        <v>25</v>
      </c>
      <c r="K19" s="71" t="s">
        <v>542</v>
      </c>
      <c r="L19" s="71" t="s">
        <v>541</v>
      </c>
      <c r="M19" s="71" t="s">
        <v>693</v>
      </c>
      <c r="N19" s="71" t="s">
        <v>692</v>
      </c>
      <c r="O19" s="70" t="s">
        <v>691</v>
      </c>
    </row>
    <row r="20" spans="1:15" x14ac:dyDescent="0.45">
      <c r="A20" s="20">
        <v>19</v>
      </c>
      <c r="B20" s="20" t="s">
        <v>502</v>
      </c>
      <c r="C20" s="20" t="s">
        <v>1123</v>
      </c>
      <c r="D20" s="20" t="s">
        <v>9</v>
      </c>
      <c r="E20" s="20">
        <v>9</v>
      </c>
      <c r="F20" s="20">
        <v>0.17899999999999999</v>
      </c>
      <c r="G20" s="20">
        <v>-4.6970000000000001</v>
      </c>
      <c r="H20" s="20">
        <v>16192</v>
      </c>
      <c r="J20" s="69" t="str">
        <f>B17</f>
        <v xml:space="preserve">    P-1502</v>
      </c>
      <c r="K20" s="68" t="str">
        <f>C17</f>
        <v xml:space="preserve">   2022/06/01 17:51:52</v>
      </c>
      <c r="L20" s="68" t="str">
        <f>D17</f>
        <v xml:space="preserve">           1-02</v>
      </c>
      <c r="M20" s="67">
        <f>AVERAGE(F17:F20)</f>
        <v>0.11499999999999999</v>
      </c>
      <c r="N20" s="67">
        <f>AVERAGE(G17:G20)</f>
        <v>-5.4424999999999999</v>
      </c>
      <c r="O20" s="66">
        <f>AVERAGE(H17:H20)</f>
        <v>16339</v>
      </c>
    </row>
    <row r="21" spans="1:15" x14ac:dyDescent="0.45">
      <c r="A21" s="20">
        <v>20</v>
      </c>
      <c r="B21" s="20" t="s">
        <v>523</v>
      </c>
      <c r="C21" s="20" t="s">
        <v>1122</v>
      </c>
      <c r="D21" s="20" t="s">
        <v>10</v>
      </c>
      <c r="E21" s="20">
        <v>1</v>
      </c>
      <c r="F21" s="20">
        <v>-18.274000000000001</v>
      </c>
      <c r="G21" s="20">
        <v>-137.01499999999999</v>
      </c>
      <c r="H21" s="20">
        <v>16291</v>
      </c>
      <c r="J21" s="65"/>
      <c r="K21" s="65"/>
      <c r="L21" s="64" t="s">
        <v>689</v>
      </c>
      <c r="M21" s="63">
        <f>STDEV(F17:F20)</f>
        <v>5.6184220797895458E-2</v>
      </c>
      <c r="N21" s="63">
        <f>STDEV(G17:G20)</f>
        <v>0.68137336803449144</v>
      </c>
      <c r="O21" s="62">
        <f>STDEV(H17:H20)</f>
        <v>98.917474020855721</v>
      </c>
    </row>
    <row r="22" spans="1:15" x14ac:dyDescent="0.45">
      <c r="A22" s="20">
        <v>21</v>
      </c>
      <c r="B22" s="20" t="s">
        <v>523</v>
      </c>
      <c r="C22" s="20" t="s">
        <v>1121</v>
      </c>
      <c r="D22" s="20" t="s">
        <v>10</v>
      </c>
      <c r="E22" s="20">
        <v>2</v>
      </c>
      <c r="F22" s="20">
        <v>-19.45</v>
      </c>
      <c r="G22" s="20">
        <v>-150.458</v>
      </c>
      <c r="H22" s="20">
        <v>16382</v>
      </c>
    </row>
    <row r="23" spans="1:15" x14ac:dyDescent="0.45">
      <c r="A23" s="20">
        <v>22</v>
      </c>
      <c r="B23" s="20" t="s">
        <v>523</v>
      </c>
      <c r="C23" s="20" t="s">
        <v>1120</v>
      </c>
      <c r="D23" s="20" t="s">
        <v>10</v>
      </c>
      <c r="E23" s="20">
        <v>3</v>
      </c>
      <c r="F23" s="20">
        <v>-19.78</v>
      </c>
      <c r="G23" s="20">
        <v>-153.91800000000001</v>
      </c>
      <c r="H23" s="20">
        <v>16382</v>
      </c>
    </row>
    <row r="24" spans="1:15" x14ac:dyDescent="0.45">
      <c r="A24" s="20">
        <v>23</v>
      </c>
      <c r="B24" s="20" t="s">
        <v>523</v>
      </c>
      <c r="C24" s="20" t="s">
        <v>1119</v>
      </c>
      <c r="D24" s="20" t="s">
        <v>10</v>
      </c>
      <c r="E24" s="20">
        <v>4</v>
      </c>
      <c r="F24" s="20">
        <v>-19.884</v>
      </c>
      <c r="G24" s="20">
        <v>-155.39699999999999</v>
      </c>
      <c r="H24" s="20">
        <v>16363</v>
      </c>
    </row>
    <row r="25" spans="1:15" x14ac:dyDescent="0.45">
      <c r="A25" s="20">
        <v>24</v>
      </c>
      <c r="B25" s="20" t="s">
        <v>523</v>
      </c>
      <c r="C25" s="20" t="s">
        <v>1118</v>
      </c>
      <c r="D25" s="20" t="s">
        <v>10</v>
      </c>
      <c r="E25" s="20">
        <v>5</v>
      </c>
      <c r="F25" s="20">
        <v>-20</v>
      </c>
      <c r="G25" s="20">
        <v>-156.185</v>
      </c>
      <c r="H25" s="20">
        <v>16395</v>
      </c>
    </row>
    <row r="26" spans="1:15" x14ac:dyDescent="0.45">
      <c r="A26" s="20">
        <v>25</v>
      </c>
      <c r="B26" s="20" t="s">
        <v>523</v>
      </c>
      <c r="C26" s="20" t="s">
        <v>522</v>
      </c>
      <c r="D26" s="20" t="s">
        <v>10</v>
      </c>
      <c r="E26" s="20">
        <v>6</v>
      </c>
      <c r="F26" s="20">
        <v>-19.943999999999999</v>
      </c>
      <c r="G26" s="20">
        <v>-156.89699999999999</v>
      </c>
      <c r="H26" s="20">
        <v>16289</v>
      </c>
    </row>
    <row r="27" spans="1:15" x14ac:dyDescent="0.45">
      <c r="A27" s="20">
        <v>26</v>
      </c>
      <c r="B27" s="20" t="s">
        <v>523</v>
      </c>
      <c r="C27" s="20" t="s">
        <v>1117</v>
      </c>
      <c r="D27" s="20" t="s">
        <v>10</v>
      </c>
      <c r="E27" s="20">
        <v>7</v>
      </c>
      <c r="F27" s="20">
        <v>-20.024000000000001</v>
      </c>
      <c r="G27" s="20">
        <v>-157.25200000000001</v>
      </c>
      <c r="H27" s="20">
        <v>16385</v>
      </c>
    </row>
    <row r="28" spans="1:15" x14ac:dyDescent="0.45">
      <c r="A28" s="20">
        <v>27</v>
      </c>
      <c r="B28" s="20" t="s">
        <v>523</v>
      </c>
      <c r="C28" s="20" t="s">
        <v>1116</v>
      </c>
      <c r="D28" s="20" t="s">
        <v>10</v>
      </c>
      <c r="E28" s="20">
        <v>8</v>
      </c>
      <c r="F28" s="20">
        <v>-20.009</v>
      </c>
      <c r="G28" s="20">
        <v>-157.54900000000001</v>
      </c>
      <c r="H28" s="20">
        <v>16380</v>
      </c>
      <c r="J28" s="72" t="s">
        <v>25</v>
      </c>
      <c r="K28" s="71" t="s">
        <v>542</v>
      </c>
      <c r="L28" s="71" t="s">
        <v>541</v>
      </c>
      <c r="M28" s="71" t="s">
        <v>693</v>
      </c>
      <c r="N28" s="71" t="s">
        <v>692</v>
      </c>
      <c r="O28" s="70" t="s">
        <v>691</v>
      </c>
    </row>
    <row r="29" spans="1:15" x14ac:dyDescent="0.45">
      <c r="A29" s="20">
        <v>28</v>
      </c>
      <c r="B29" s="20" t="s">
        <v>523</v>
      </c>
      <c r="C29" s="20" t="s">
        <v>1115</v>
      </c>
      <c r="D29" s="20" t="s">
        <v>10</v>
      </c>
      <c r="E29" s="20">
        <v>9</v>
      </c>
      <c r="F29" s="20">
        <v>-20.03</v>
      </c>
      <c r="G29" s="20">
        <v>-157.74</v>
      </c>
      <c r="H29" s="20">
        <v>16246</v>
      </c>
      <c r="J29" s="69" t="str">
        <f>B26</f>
        <v xml:space="preserve">    P-1503</v>
      </c>
      <c r="K29" s="68" t="str">
        <f>C26</f>
        <v xml:space="preserve">   2022/06/01 19:12:42</v>
      </c>
      <c r="L29" s="68" t="str">
        <f>D26</f>
        <v xml:space="preserve">           1-03</v>
      </c>
      <c r="M29" s="67">
        <f>AVERAGE(F26:F29)</f>
        <v>-20.001750000000001</v>
      </c>
      <c r="N29" s="67">
        <f>AVERAGE(G26:G29)</f>
        <v>-157.3595</v>
      </c>
      <c r="O29" s="66">
        <f>AVERAGE(H26:H29)</f>
        <v>16325</v>
      </c>
    </row>
    <row r="30" spans="1:15" x14ac:dyDescent="0.45">
      <c r="A30" s="20">
        <v>29</v>
      </c>
      <c r="B30" s="20" t="s">
        <v>658</v>
      </c>
      <c r="C30" s="20" t="s">
        <v>1114</v>
      </c>
      <c r="D30" s="20" t="s">
        <v>11</v>
      </c>
      <c r="E30" s="20">
        <v>1</v>
      </c>
      <c r="F30" s="20">
        <v>-8.3840000000000003</v>
      </c>
      <c r="G30" s="20">
        <v>-63.784999999999997</v>
      </c>
      <c r="H30" s="20">
        <v>16395</v>
      </c>
      <c r="J30" s="65"/>
      <c r="K30" s="65"/>
      <c r="L30" s="64" t="s">
        <v>689</v>
      </c>
      <c r="M30" s="63">
        <f>STDEV(F26:F29)</f>
        <v>3.9500000000000916E-2</v>
      </c>
      <c r="N30" s="63">
        <f>STDEV(G26:G29)</f>
        <v>0.36794610112533938</v>
      </c>
      <c r="O30" s="62">
        <f>STDEV(H26:H29)</f>
        <v>68.707107832208067</v>
      </c>
    </row>
    <row r="31" spans="1:15" x14ac:dyDescent="0.45">
      <c r="A31" s="20">
        <v>30</v>
      </c>
      <c r="B31" s="20" t="s">
        <v>658</v>
      </c>
      <c r="C31" s="20" t="s">
        <v>1113</v>
      </c>
      <c r="D31" s="20" t="s">
        <v>11</v>
      </c>
      <c r="E31" s="20">
        <v>2</v>
      </c>
      <c r="F31" s="20">
        <v>-7.5990000000000002</v>
      </c>
      <c r="G31" s="20">
        <v>-53.493000000000002</v>
      </c>
      <c r="H31" s="20">
        <v>16802</v>
      </c>
    </row>
    <row r="32" spans="1:15" x14ac:dyDescent="0.45">
      <c r="A32" s="20">
        <v>31</v>
      </c>
      <c r="B32" s="20" t="s">
        <v>658</v>
      </c>
      <c r="C32" s="20" t="s">
        <v>1112</v>
      </c>
      <c r="D32" s="20" t="s">
        <v>11</v>
      </c>
      <c r="E32" s="20">
        <v>3</v>
      </c>
      <c r="F32" s="20">
        <v>-7.5179999999999998</v>
      </c>
      <c r="G32" s="20">
        <v>-51.747</v>
      </c>
      <c r="H32" s="20">
        <v>16335</v>
      </c>
    </row>
    <row r="33" spans="1:15" x14ac:dyDescent="0.45">
      <c r="A33" s="20">
        <v>32</v>
      </c>
      <c r="B33" s="20" t="s">
        <v>658</v>
      </c>
      <c r="C33" s="20" t="s">
        <v>1111</v>
      </c>
      <c r="D33" s="20" t="s">
        <v>11</v>
      </c>
      <c r="E33" s="20">
        <v>4</v>
      </c>
      <c r="F33" s="20">
        <v>-7.4139999999999997</v>
      </c>
      <c r="G33" s="20">
        <v>-50.552999999999997</v>
      </c>
      <c r="H33" s="20">
        <v>16341</v>
      </c>
    </row>
    <row r="34" spans="1:15" x14ac:dyDescent="0.45">
      <c r="A34" s="20">
        <v>33</v>
      </c>
      <c r="B34" s="20" t="s">
        <v>658</v>
      </c>
      <c r="C34" s="20" t="s">
        <v>1110</v>
      </c>
      <c r="D34" s="20" t="s">
        <v>11</v>
      </c>
      <c r="E34" s="20">
        <v>5</v>
      </c>
      <c r="F34" s="20">
        <v>-7.3259999999999996</v>
      </c>
      <c r="G34" s="20">
        <v>-49.832000000000001</v>
      </c>
      <c r="H34" s="20">
        <v>16306</v>
      </c>
    </row>
    <row r="35" spans="1:15" x14ac:dyDescent="0.45">
      <c r="A35" s="20">
        <v>34</v>
      </c>
      <c r="B35" s="20" t="s">
        <v>658</v>
      </c>
      <c r="C35" s="20" t="s">
        <v>657</v>
      </c>
      <c r="D35" s="20" t="s">
        <v>11</v>
      </c>
      <c r="E35" s="20">
        <v>6</v>
      </c>
      <c r="F35" s="20">
        <v>-7.3079999999999998</v>
      </c>
      <c r="G35" s="20">
        <v>-49.456000000000003</v>
      </c>
      <c r="H35" s="20">
        <v>16320</v>
      </c>
    </row>
    <row r="36" spans="1:15" x14ac:dyDescent="0.45">
      <c r="A36" s="20">
        <v>35</v>
      </c>
      <c r="B36" s="20" t="s">
        <v>658</v>
      </c>
      <c r="C36" s="20" t="s">
        <v>1109</v>
      </c>
      <c r="D36" s="20" t="s">
        <v>11</v>
      </c>
      <c r="E36" s="20">
        <v>7</v>
      </c>
      <c r="F36" s="20">
        <v>-7.2969999999999997</v>
      </c>
      <c r="G36" s="20">
        <v>-49.219000000000001</v>
      </c>
      <c r="H36" s="20">
        <v>16303</v>
      </c>
    </row>
    <row r="37" spans="1:15" x14ac:dyDescent="0.45">
      <c r="A37" s="20">
        <v>36</v>
      </c>
      <c r="B37" s="20" t="s">
        <v>658</v>
      </c>
      <c r="C37" s="20" t="s">
        <v>1108</v>
      </c>
      <c r="D37" s="20" t="s">
        <v>11</v>
      </c>
      <c r="E37" s="20">
        <v>8</v>
      </c>
      <c r="F37" s="20">
        <v>-7.2629999999999999</v>
      </c>
      <c r="G37" s="20">
        <v>-49.151000000000003</v>
      </c>
      <c r="H37" s="20">
        <v>16297</v>
      </c>
      <c r="J37" s="72" t="s">
        <v>25</v>
      </c>
      <c r="K37" s="71" t="s">
        <v>542</v>
      </c>
      <c r="L37" s="71" t="s">
        <v>541</v>
      </c>
      <c r="M37" s="71" t="s">
        <v>693</v>
      </c>
      <c r="N37" s="71" t="s">
        <v>692</v>
      </c>
      <c r="O37" s="70" t="s">
        <v>691</v>
      </c>
    </row>
    <row r="38" spans="1:15" x14ac:dyDescent="0.45">
      <c r="A38" s="20">
        <v>37</v>
      </c>
      <c r="B38" s="20" t="s">
        <v>658</v>
      </c>
      <c r="C38" s="20" t="s">
        <v>1107</v>
      </c>
      <c r="D38" s="20" t="s">
        <v>11</v>
      </c>
      <c r="E38" s="20">
        <v>9</v>
      </c>
      <c r="F38" s="20">
        <v>-7.2320000000000002</v>
      </c>
      <c r="G38" s="20">
        <v>-48.884</v>
      </c>
      <c r="H38" s="20">
        <v>16342</v>
      </c>
      <c r="J38" s="69" t="str">
        <f>B35</f>
        <v xml:space="preserve">    P-1504</v>
      </c>
      <c r="K38" s="68" t="str">
        <f>C35</f>
        <v xml:space="preserve">   2022/06/01 20:40:14</v>
      </c>
      <c r="L38" s="68" t="str">
        <f>D35</f>
        <v xml:space="preserve">           1-04</v>
      </c>
      <c r="M38" s="67">
        <f>AVERAGE(F35:F38)</f>
        <v>-7.2750000000000004</v>
      </c>
      <c r="N38" s="67">
        <f>AVERAGE(G35:G38)</f>
        <v>-49.177500000000009</v>
      </c>
      <c r="O38" s="66">
        <f>AVERAGE(H35:H38)</f>
        <v>16315.5</v>
      </c>
    </row>
    <row r="39" spans="1:15" x14ac:dyDescent="0.45">
      <c r="A39" s="20">
        <v>38</v>
      </c>
      <c r="B39" s="20" t="s">
        <v>654</v>
      </c>
      <c r="C39" s="20" t="s">
        <v>1106</v>
      </c>
      <c r="D39" s="20" t="s">
        <v>12</v>
      </c>
      <c r="E39" s="20">
        <v>1</v>
      </c>
      <c r="F39" s="20">
        <v>-5.1550000000000002</v>
      </c>
      <c r="G39" s="20">
        <v>-43.59</v>
      </c>
      <c r="H39" s="20">
        <v>16660</v>
      </c>
      <c r="J39" s="65"/>
      <c r="K39" s="65"/>
      <c r="L39" s="64" t="s">
        <v>689</v>
      </c>
      <c r="M39" s="63">
        <f>STDEV(F35:F38)</f>
        <v>3.4477045503735579E-2</v>
      </c>
      <c r="N39" s="63">
        <f>STDEV(G35:G38)</f>
        <v>0.23532176553250192</v>
      </c>
      <c r="O39" s="62">
        <f>STDEV(H35:H38)</f>
        <v>20.174241001832016</v>
      </c>
    </row>
    <row r="40" spans="1:15" x14ac:dyDescent="0.45">
      <c r="A40" s="20">
        <v>39</v>
      </c>
      <c r="B40" s="20" t="s">
        <v>654</v>
      </c>
      <c r="C40" s="20" t="s">
        <v>1105</v>
      </c>
      <c r="D40" s="20" t="s">
        <v>12</v>
      </c>
      <c r="E40" s="20">
        <v>2</v>
      </c>
      <c r="F40" s="20">
        <v>-5.0220000000000002</v>
      </c>
      <c r="G40" s="20">
        <v>-42.735999999999997</v>
      </c>
      <c r="H40" s="20">
        <v>16780</v>
      </c>
    </row>
    <row r="41" spans="1:15" x14ac:dyDescent="0.45">
      <c r="A41" s="20">
        <v>40</v>
      </c>
      <c r="B41" s="20" t="s">
        <v>654</v>
      </c>
      <c r="C41" s="20" t="s">
        <v>1104</v>
      </c>
      <c r="D41" s="20" t="s">
        <v>12</v>
      </c>
      <c r="E41" s="20">
        <v>3</v>
      </c>
      <c r="F41" s="20">
        <v>-5.04</v>
      </c>
      <c r="G41" s="20">
        <v>-42.651000000000003</v>
      </c>
      <c r="H41" s="20">
        <v>16388</v>
      </c>
    </row>
    <row r="42" spans="1:15" x14ac:dyDescent="0.45">
      <c r="A42" s="20">
        <v>41</v>
      </c>
      <c r="B42" s="20" t="s">
        <v>654</v>
      </c>
      <c r="C42" s="20" t="s">
        <v>1103</v>
      </c>
      <c r="D42" s="20" t="s">
        <v>12</v>
      </c>
      <c r="E42" s="20">
        <v>4</v>
      </c>
      <c r="F42" s="20">
        <v>-4.9909999999999997</v>
      </c>
      <c r="G42" s="20">
        <v>-42.643000000000001</v>
      </c>
      <c r="H42" s="20">
        <v>16263</v>
      </c>
    </row>
    <row r="43" spans="1:15" x14ac:dyDescent="0.45">
      <c r="A43" s="20">
        <v>42</v>
      </c>
      <c r="B43" s="20" t="s">
        <v>654</v>
      </c>
      <c r="C43" s="20" t="s">
        <v>1102</v>
      </c>
      <c r="D43" s="20" t="s">
        <v>12</v>
      </c>
      <c r="E43" s="20">
        <v>5</v>
      </c>
      <c r="F43" s="20">
        <v>-4.9619999999999997</v>
      </c>
      <c r="G43" s="20">
        <v>-42.515000000000001</v>
      </c>
      <c r="H43" s="20">
        <v>16233</v>
      </c>
    </row>
    <row r="44" spans="1:15" x14ac:dyDescent="0.45">
      <c r="A44" s="20">
        <v>43</v>
      </c>
      <c r="B44" s="20" t="s">
        <v>654</v>
      </c>
      <c r="C44" s="20" t="s">
        <v>653</v>
      </c>
      <c r="D44" s="20" t="s">
        <v>12</v>
      </c>
      <c r="E44" s="20">
        <v>6</v>
      </c>
      <c r="F44" s="20">
        <v>-5.0090000000000003</v>
      </c>
      <c r="G44" s="20">
        <v>-42.506999999999998</v>
      </c>
      <c r="H44" s="20">
        <v>16217</v>
      </c>
    </row>
    <row r="45" spans="1:15" x14ac:dyDescent="0.45">
      <c r="A45" s="20">
        <v>44</v>
      </c>
      <c r="B45" s="20" t="s">
        <v>654</v>
      </c>
      <c r="C45" s="20" t="s">
        <v>1101</v>
      </c>
      <c r="D45" s="20" t="s">
        <v>12</v>
      </c>
      <c r="E45" s="20">
        <v>7</v>
      </c>
      <c r="F45" s="20">
        <v>-4.9969999999999999</v>
      </c>
      <c r="G45" s="20">
        <v>-42.42</v>
      </c>
      <c r="H45" s="20">
        <v>16217</v>
      </c>
    </row>
    <row r="46" spans="1:15" x14ac:dyDescent="0.45">
      <c r="A46" s="20">
        <v>45</v>
      </c>
      <c r="B46" s="20" t="s">
        <v>654</v>
      </c>
      <c r="C46" s="20" t="s">
        <v>1100</v>
      </c>
      <c r="D46" s="20" t="s">
        <v>12</v>
      </c>
      <c r="E46" s="20">
        <v>8</v>
      </c>
      <c r="F46" s="20">
        <v>-4.9370000000000003</v>
      </c>
      <c r="G46" s="20">
        <v>-42.344000000000001</v>
      </c>
      <c r="H46" s="20">
        <v>16136</v>
      </c>
      <c r="J46" s="72" t="s">
        <v>25</v>
      </c>
      <c r="K46" s="71" t="s">
        <v>542</v>
      </c>
      <c r="L46" s="71" t="s">
        <v>541</v>
      </c>
      <c r="M46" s="71" t="s">
        <v>693</v>
      </c>
      <c r="N46" s="71" t="s">
        <v>692</v>
      </c>
      <c r="O46" s="70" t="s">
        <v>691</v>
      </c>
    </row>
    <row r="47" spans="1:15" x14ac:dyDescent="0.45">
      <c r="A47" s="20">
        <v>46</v>
      </c>
      <c r="B47" s="20" t="s">
        <v>654</v>
      </c>
      <c r="C47" s="20" t="s">
        <v>1099</v>
      </c>
      <c r="D47" s="20" t="s">
        <v>12</v>
      </c>
      <c r="E47" s="20">
        <v>9</v>
      </c>
      <c r="F47" s="20">
        <v>-4.9580000000000002</v>
      </c>
      <c r="G47" s="20">
        <v>-42.134</v>
      </c>
      <c r="H47" s="20">
        <v>16218</v>
      </c>
      <c r="J47" s="69" t="str">
        <f>B44</f>
        <v xml:space="preserve">    P-1505</v>
      </c>
      <c r="K47" s="68" t="str">
        <f>C44</f>
        <v xml:space="preserve">   2022/06/01 22:09:57</v>
      </c>
      <c r="L47" s="68" t="str">
        <f>D44</f>
        <v xml:space="preserve">           1-05</v>
      </c>
      <c r="M47" s="67">
        <f>AVERAGE(F44:F47)</f>
        <v>-4.9752500000000008</v>
      </c>
      <c r="N47" s="67">
        <f>AVERAGE(G44:G47)</f>
        <v>-42.351249999999993</v>
      </c>
      <c r="O47" s="66">
        <f>AVERAGE(H44:H47)</f>
        <v>16197</v>
      </c>
    </row>
    <row r="48" spans="1:15" x14ac:dyDescent="0.45">
      <c r="A48" s="20">
        <v>47</v>
      </c>
      <c r="B48" s="20" t="s">
        <v>651</v>
      </c>
      <c r="C48" s="20" t="s">
        <v>1098</v>
      </c>
      <c r="D48" s="20" t="s">
        <v>13</v>
      </c>
      <c r="E48" s="20">
        <v>1</v>
      </c>
      <c r="F48" s="20">
        <v>-7.2729999999999997</v>
      </c>
      <c r="G48" s="20">
        <v>-48.738</v>
      </c>
      <c r="H48" s="20">
        <v>16282</v>
      </c>
      <c r="J48" s="65"/>
      <c r="K48" s="65"/>
      <c r="L48" s="64" t="s">
        <v>689</v>
      </c>
      <c r="M48" s="63">
        <f>STDEV(F44:F47)</f>
        <v>3.352983745859793E-2</v>
      </c>
      <c r="N48" s="63">
        <f>STDEV(G44:G47)</f>
        <v>0.15941011051163956</v>
      </c>
      <c r="O48" s="62">
        <f>STDEV(H44:H47)</f>
        <v>40.669398815325508</v>
      </c>
    </row>
    <row r="49" spans="1:15" x14ac:dyDescent="0.45">
      <c r="A49" s="20">
        <v>48</v>
      </c>
      <c r="B49" s="20" t="s">
        <v>651</v>
      </c>
      <c r="C49" s="20" t="s">
        <v>1097</v>
      </c>
      <c r="D49" s="20" t="s">
        <v>13</v>
      </c>
      <c r="E49" s="20">
        <v>2</v>
      </c>
      <c r="F49" s="20">
        <v>-7.4420000000000002</v>
      </c>
      <c r="G49" s="20">
        <v>-49.198</v>
      </c>
      <c r="H49" s="20">
        <v>16424</v>
      </c>
    </row>
    <row r="50" spans="1:15" x14ac:dyDescent="0.45">
      <c r="A50" s="20">
        <v>49</v>
      </c>
      <c r="B50" s="20" t="s">
        <v>651</v>
      </c>
      <c r="C50" s="20" t="s">
        <v>1096</v>
      </c>
      <c r="D50" s="20" t="s">
        <v>13</v>
      </c>
      <c r="E50" s="20">
        <v>3</v>
      </c>
      <c r="F50" s="20">
        <v>-7.49</v>
      </c>
      <c r="G50" s="20">
        <v>-49.514000000000003</v>
      </c>
      <c r="H50" s="20">
        <v>16082</v>
      </c>
    </row>
    <row r="51" spans="1:15" x14ac:dyDescent="0.45">
      <c r="A51" s="20">
        <v>50</v>
      </c>
      <c r="B51" s="20" t="s">
        <v>651</v>
      </c>
      <c r="C51" s="20" t="s">
        <v>1095</v>
      </c>
      <c r="D51" s="20" t="s">
        <v>13</v>
      </c>
      <c r="E51" s="20">
        <v>4</v>
      </c>
      <c r="F51" s="20">
        <v>-7.4790000000000001</v>
      </c>
      <c r="G51" s="20">
        <v>-49.487000000000002</v>
      </c>
      <c r="H51" s="20">
        <v>16179</v>
      </c>
    </row>
    <row r="52" spans="1:15" x14ac:dyDescent="0.45">
      <c r="A52" s="20">
        <v>51</v>
      </c>
      <c r="B52" s="20" t="s">
        <v>651</v>
      </c>
      <c r="C52" s="20" t="s">
        <v>1094</v>
      </c>
      <c r="D52" s="20" t="s">
        <v>13</v>
      </c>
      <c r="E52" s="20">
        <v>5</v>
      </c>
      <c r="F52" s="20">
        <v>-7.4790000000000001</v>
      </c>
      <c r="G52" s="20">
        <v>-49.411000000000001</v>
      </c>
      <c r="H52" s="20">
        <v>16154</v>
      </c>
    </row>
    <row r="53" spans="1:15" x14ac:dyDescent="0.45">
      <c r="A53" s="20">
        <v>52</v>
      </c>
      <c r="B53" s="20" t="s">
        <v>651</v>
      </c>
      <c r="C53" s="20" t="s">
        <v>650</v>
      </c>
      <c r="D53" s="20" t="s">
        <v>13</v>
      </c>
      <c r="E53" s="20">
        <v>6</v>
      </c>
      <c r="F53" s="20">
        <v>-7.4790000000000001</v>
      </c>
      <c r="G53" s="20">
        <v>-49.381999999999998</v>
      </c>
      <c r="H53" s="20">
        <v>16115</v>
      </c>
    </row>
    <row r="54" spans="1:15" x14ac:dyDescent="0.45">
      <c r="A54" s="20">
        <v>53</v>
      </c>
      <c r="B54" s="20" t="s">
        <v>651</v>
      </c>
      <c r="C54" s="20" t="s">
        <v>1093</v>
      </c>
      <c r="D54" s="20" t="s">
        <v>13</v>
      </c>
      <c r="E54" s="20">
        <v>7</v>
      </c>
      <c r="F54" s="20">
        <v>-7.4610000000000003</v>
      </c>
      <c r="G54" s="20">
        <v>-49.238</v>
      </c>
      <c r="H54" s="20">
        <v>16136</v>
      </c>
    </row>
    <row r="55" spans="1:15" x14ac:dyDescent="0.45">
      <c r="A55" s="20">
        <v>54</v>
      </c>
      <c r="B55" s="20" t="s">
        <v>651</v>
      </c>
      <c r="C55" s="20" t="s">
        <v>1092</v>
      </c>
      <c r="D55" s="20" t="s">
        <v>13</v>
      </c>
      <c r="E55" s="20">
        <v>8</v>
      </c>
      <c r="F55" s="20">
        <v>-7.4669999999999996</v>
      </c>
      <c r="G55" s="20">
        <v>-49.332000000000001</v>
      </c>
      <c r="H55" s="20">
        <v>16079</v>
      </c>
      <c r="J55" s="72" t="s">
        <v>25</v>
      </c>
      <c r="K55" s="71" t="s">
        <v>542</v>
      </c>
      <c r="L55" s="71" t="s">
        <v>541</v>
      </c>
      <c r="M55" s="71" t="s">
        <v>693</v>
      </c>
      <c r="N55" s="71" t="s">
        <v>692</v>
      </c>
      <c r="O55" s="70" t="s">
        <v>691</v>
      </c>
    </row>
    <row r="56" spans="1:15" x14ac:dyDescent="0.45">
      <c r="A56" s="20">
        <v>55</v>
      </c>
      <c r="B56" s="20" t="s">
        <v>651</v>
      </c>
      <c r="C56" s="20" t="s">
        <v>1091</v>
      </c>
      <c r="D56" s="20" t="s">
        <v>13</v>
      </c>
      <c r="E56" s="20">
        <v>9</v>
      </c>
      <c r="F56" s="20">
        <v>-7.4509999999999996</v>
      </c>
      <c r="G56" s="20">
        <v>-49.347999999999999</v>
      </c>
      <c r="H56" s="20">
        <v>16082</v>
      </c>
      <c r="J56" s="69" t="str">
        <f>B53</f>
        <v xml:space="preserve">    P-1506</v>
      </c>
      <c r="K56" s="68" t="str">
        <f>C53</f>
        <v xml:space="preserve">   2022/06/01 23:39:41</v>
      </c>
      <c r="L56" s="68" t="str">
        <f>D53</f>
        <v xml:space="preserve">           1-06</v>
      </c>
      <c r="M56" s="67">
        <f>AVERAGE(F53:F56)</f>
        <v>-7.4645000000000001</v>
      </c>
      <c r="N56" s="67">
        <f>AVERAGE(G53:G56)</f>
        <v>-49.325000000000003</v>
      </c>
      <c r="O56" s="66">
        <f>AVERAGE(H53:H56)</f>
        <v>16103</v>
      </c>
    </row>
    <row r="57" spans="1:15" x14ac:dyDescent="0.45">
      <c r="A57" s="20">
        <v>56</v>
      </c>
      <c r="B57" s="20" t="s">
        <v>1087</v>
      </c>
      <c r="C57" s="20" t="s">
        <v>1090</v>
      </c>
      <c r="D57" s="20" t="s">
        <v>14</v>
      </c>
      <c r="E57" s="20">
        <v>1</v>
      </c>
      <c r="F57" s="20">
        <v>-5.226</v>
      </c>
      <c r="G57" s="20">
        <v>-37.566000000000003</v>
      </c>
      <c r="H57" s="20">
        <v>16289</v>
      </c>
      <c r="J57" s="65"/>
      <c r="K57" s="65"/>
      <c r="L57" s="64" t="s">
        <v>689</v>
      </c>
      <c r="M57" s="63">
        <f>STDEV(F53:F56)</f>
        <v>1.1704699910719752E-2</v>
      </c>
      <c r="N57" s="63">
        <f>STDEV(G53:G56)</f>
        <v>6.1633324319450761E-2</v>
      </c>
      <c r="O57" s="62">
        <f>STDEV(H53:H56)</f>
        <v>27.386127875258307</v>
      </c>
    </row>
    <row r="58" spans="1:15" x14ac:dyDescent="0.45">
      <c r="A58" s="20">
        <v>57</v>
      </c>
      <c r="B58" s="20" t="s">
        <v>1087</v>
      </c>
      <c r="C58" s="20" t="s">
        <v>1089</v>
      </c>
      <c r="D58" s="20" t="s">
        <v>14</v>
      </c>
      <c r="E58" s="20">
        <v>2</v>
      </c>
      <c r="F58" s="20">
        <v>-5.1180000000000003</v>
      </c>
      <c r="G58" s="20">
        <v>-36.130000000000003</v>
      </c>
      <c r="H58" s="20">
        <v>16720</v>
      </c>
    </row>
    <row r="59" spans="1:15" x14ac:dyDescent="0.45">
      <c r="A59" s="20">
        <v>58</v>
      </c>
      <c r="B59" s="20" t="s">
        <v>1087</v>
      </c>
      <c r="C59" s="20" t="s">
        <v>1088</v>
      </c>
      <c r="D59" s="20" t="s">
        <v>14</v>
      </c>
      <c r="E59" s="20">
        <v>3</v>
      </c>
      <c r="F59" s="20">
        <v>-5.0339999999999998</v>
      </c>
      <c r="G59" s="20">
        <v>-35.811</v>
      </c>
      <c r="H59" s="20">
        <v>16326</v>
      </c>
    </row>
    <row r="60" spans="1:15" x14ac:dyDescent="0.45">
      <c r="A60" s="20">
        <v>59</v>
      </c>
      <c r="B60" s="20" t="s">
        <v>1087</v>
      </c>
      <c r="C60" s="20" t="s">
        <v>1086</v>
      </c>
      <c r="D60" s="20" t="s">
        <v>14</v>
      </c>
      <c r="E60" s="20">
        <v>4</v>
      </c>
      <c r="F60" s="20">
        <v>-3.7650000000000001</v>
      </c>
      <c r="G60" s="20">
        <v>-46.542999999999999</v>
      </c>
      <c r="H60" s="20">
        <v>15056</v>
      </c>
    </row>
    <row r="61" spans="1:15" x14ac:dyDescent="0.45">
      <c r="A61" s="20">
        <v>60</v>
      </c>
      <c r="B61" s="20" t="s">
        <v>521</v>
      </c>
      <c r="C61" s="20" t="s">
        <v>1085</v>
      </c>
      <c r="D61" s="20" t="s">
        <v>10</v>
      </c>
      <c r="E61" s="20">
        <v>1</v>
      </c>
      <c r="F61" s="20" t="s">
        <v>23</v>
      </c>
      <c r="G61" s="20" t="s">
        <v>23</v>
      </c>
      <c r="H61" s="20" t="s">
        <v>23</v>
      </c>
    </row>
    <row r="62" spans="1:15" x14ac:dyDescent="0.45">
      <c r="A62" s="20">
        <v>61</v>
      </c>
      <c r="B62" s="20" t="s">
        <v>521</v>
      </c>
      <c r="C62" s="20" t="s">
        <v>1084</v>
      </c>
      <c r="D62" s="20" t="s">
        <v>10</v>
      </c>
      <c r="E62" s="20">
        <v>2</v>
      </c>
      <c r="F62" s="20">
        <v>-19.004999999999999</v>
      </c>
      <c r="G62" s="20">
        <v>-145.227</v>
      </c>
      <c r="H62" s="20">
        <v>16824</v>
      </c>
    </row>
    <row r="63" spans="1:15" x14ac:dyDescent="0.45">
      <c r="A63" s="20">
        <v>62</v>
      </c>
      <c r="B63" s="20" t="s">
        <v>521</v>
      </c>
      <c r="C63" s="20" t="s">
        <v>1083</v>
      </c>
      <c r="D63" s="20" t="s">
        <v>10</v>
      </c>
      <c r="E63" s="20">
        <v>3</v>
      </c>
      <c r="F63" s="20">
        <v>-19.353000000000002</v>
      </c>
      <c r="G63" s="20">
        <v>-150.51900000000001</v>
      </c>
      <c r="H63" s="20">
        <v>16569</v>
      </c>
    </row>
    <row r="64" spans="1:15" x14ac:dyDescent="0.45">
      <c r="A64" s="20">
        <v>63</v>
      </c>
      <c r="B64" s="20" t="s">
        <v>521</v>
      </c>
      <c r="C64" s="20" t="s">
        <v>1082</v>
      </c>
      <c r="D64" s="20" t="s">
        <v>10</v>
      </c>
      <c r="E64" s="20">
        <v>4</v>
      </c>
      <c r="F64" s="20">
        <v>-19.231999999999999</v>
      </c>
      <c r="G64" s="20">
        <v>-149.58799999999999</v>
      </c>
      <c r="H64" s="20">
        <v>17756</v>
      </c>
    </row>
    <row r="65" spans="1:15" x14ac:dyDescent="0.45">
      <c r="A65" s="20">
        <v>64</v>
      </c>
      <c r="B65" s="20" t="s">
        <v>521</v>
      </c>
      <c r="C65" s="20" t="s">
        <v>1081</v>
      </c>
      <c r="D65" s="20" t="s">
        <v>10</v>
      </c>
      <c r="E65" s="20">
        <v>5</v>
      </c>
      <c r="F65" s="20">
        <v>-19.725999999999999</v>
      </c>
      <c r="G65" s="20">
        <v>-154.227</v>
      </c>
      <c r="H65" s="20">
        <v>16434</v>
      </c>
    </row>
    <row r="66" spans="1:15" x14ac:dyDescent="0.45">
      <c r="A66" s="20">
        <v>65</v>
      </c>
      <c r="B66" s="20" t="s">
        <v>521</v>
      </c>
      <c r="C66" s="20" t="s">
        <v>1080</v>
      </c>
      <c r="D66" s="20" t="s">
        <v>10</v>
      </c>
      <c r="E66" s="20">
        <v>6</v>
      </c>
      <c r="F66" s="20">
        <v>-19.878</v>
      </c>
      <c r="G66" s="20">
        <v>-155.55000000000001</v>
      </c>
      <c r="H66" s="20">
        <v>15990</v>
      </c>
    </row>
    <row r="67" spans="1:15" x14ac:dyDescent="0.45">
      <c r="A67" s="20">
        <v>66</v>
      </c>
      <c r="B67" s="20" t="s">
        <v>521</v>
      </c>
      <c r="C67" s="20" t="s">
        <v>520</v>
      </c>
      <c r="D67" s="20" t="s">
        <v>10</v>
      </c>
      <c r="E67" s="20">
        <v>7</v>
      </c>
      <c r="F67" s="20">
        <v>-20.03</v>
      </c>
      <c r="G67" s="20">
        <v>-156.50899999999999</v>
      </c>
      <c r="H67" s="20">
        <v>16236</v>
      </c>
    </row>
    <row r="68" spans="1:15" x14ac:dyDescent="0.45">
      <c r="A68" s="20">
        <v>67</v>
      </c>
      <c r="B68" s="20" t="s">
        <v>521</v>
      </c>
      <c r="C68" s="20" t="s">
        <v>1079</v>
      </c>
      <c r="D68" s="20" t="s">
        <v>10</v>
      </c>
      <c r="E68" s="20">
        <v>8</v>
      </c>
      <c r="F68" s="20">
        <v>-20.126000000000001</v>
      </c>
      <c r="G68" s="20">
        <v>-156.98599999999999</v>
      </c>
      <c r="H68" s="20">
        <v>16146</v>
      </c>
    </row>
    <row r="69" spans="1:15" x14ac:dyDescent="0.45">
      <c r="A69" s="20">
        <v>68</v>
      </c>
      <c r="B69" s="20" t="s">
        <v>521</v>
      </c>
      <c r="C69" s="20" t="s">
        <v>1078</v>
      </c>
      <c r="D69" s="20" t="s">
        <v>10</v>
      </c>
      <c r="E69" s="20">
        <v>9</v>
      </c>
      <c r="F69" s="20">
        <v>-20.120999999999999</v>
      </c>
      <c r="G69" s="20">
        <v>-157.27199999999999</v>
      </c>
      <c r="H69" s="20">
        <v>16256</v>
      </c>
      <c r="J69" s="72" t="s">
        <v>25</v>
      </c>
      <c r="K69" s="71" t="s">
        <v>542</v>
      </c>
      <c r="L69" s="71" t="s">
        <v>541</v>
      </c>
      <c r="M69" s="71" t="s">
        <v>693</v>
      </c>
      <c r="N69" s="71" t="s">
        <v>692</v>
      </c>
      <c r="O69" s="70" t="s">
        <v>691</v>
      </c>
    </row>
    <row r="70" spans="1:15" x14ac:dyDescent="0.45">
      <c r="A70" s="20">
        <v>69</v>
      </c>
      <c r="B70" s="20" t="s">
        <v>521</v>
      </c>
      <c r="C70" s="20" t="s">
        <v>1077</v>
      </c>
      <c r="D70" s="20" t="s">
        <v>10</v>
      </c>
      <c r="E70" s="20">
        <v>10</v>
      </c>
      <c r="F70" s="20">
        <v>-20.183</v>
      </c>
      <c r="G70" s="20">
        <v>-157.59200000000001</v>
      </c>
      <c r="H70" s="20">
        <v>16155</v>
      </c>
      <c r="J70" s="69" t="str">
        <f>B67</f>
        <v xml:space="preserve">    P-1508</v>
      </c>
      <c r="K70" s="68" t="str">
        <f>C67</f>
        <v xml:space="preserve">   2022/06/02 10:43:01</v>
      </c>
      <c r="L70" s="68" t="str">
        <f>D67</f>
        <v xml:space="preserve">           1-03</v>
      </c>
      <c r="M70" s="67">
        <f>AVERAGE(F67:F70)</f>
        <v>-20.115000000000002</v>
      </c>
      <c r="N70" s="67">
        <f>AVERAGE(G67:G70)</f>
        <v>-157.08975000000001</v>
      </c>
      <c r="O70" s="66">
        <f>AVERAGE(H67:H70)</f>
        <v>16198.25</v>
      </c>
    </row>
    <row r="71" spans="1:15" x14ac:dyDescent="0.45">
      <c r="A71" s="20">
        <v>70</v>
      </c>
      <c r="B71" s="20" t="s">
        <v>1072</v>
      </c>
      <c r="C71" s="20" t="s">
        <v>1076</v>
      </c>
      <c r="D71" s="20" t="s">
        <v>15</v>
      </c>
      <c r="E71" s="20">
        <v>1</v>
      </c>
      <c r="F71" s="20">
        <v>-6.1920000000000002</v>
      </c>
      <c r="G71" s="20">
        <v>-56.603000000000002</v>
      </c>
      <c r="H71" s="20">
        <v>16494</v>
      </c>
      <c r="J71" s="65"/>
      <c r="K71" s="65"/>
      <c r="L71" s="64" t="s">
        <v>689</v>
      </c>
      <c r="M71" s="63">
        <f>STDEV(F67:F70)</f>
        <v>6.3261362615738309E-2</v>
      </c>
      <c r="N71" s="63">
        <f>STDEV(G67:G70)</f>
        <v>0.45953046688985638</v>
      </c>
      <c r="O71" s="62">
        <f>STDEV(H67:H70)</f>
        <v>55.859197989230026</v>
      </c>
    </row>
    <row r="72" spans="1:15" x14ac:dyDescent="0.45">
      <c r="A72" s="20">
        <v>71</v>
      </c>
      <c r="B72" s="20" t="s">
        <v>1072</v>
      </c>
      <c r="C72" s="20" t="s">
        <v>1075</v>
      </c>
      <c r="D72" s="20" t="s">
        <v>15</v>
      </c>
      <c r="E72" s="20">
        <v>2</v>
      </c>
      <c r="F72" s="20">
        <v>-5.3360000000000003</v>
      </c>
      <c r="G72" s="20">
        <v>-46.680999999999997</v>
      </c>
      <c r="H72" s="20">
        <v>16792</v>
      </c>
    </row>
    <row r="73" spans="1:15" x14ac:dyDescent="0.45">
      <c r="A73" s="20">
        <v>72</v>
      </c>
      <c r="B73" s="20" t="s">
        <v>1072</v>
      </c>
      <c r="C73" s="20" t="s">
        <v>1074</v>
      </c>
      <c r="D73" s="20" t="s">
        <v>15</v>
      </c>
      <c r="E73" s="20">
        <v>3</v>
      </c>
      <c r="F73" s="20">
        <v>-5.1660000000000004</v>
      </c>
      <c r="G73" s="20">
        <v>-44.755000000000003</v>
      </c>
      <c r="H73" s="20">
        <v>16238</v>
      </c>
    </row>
    <row r="74" spans="1:15" x14ac:dyDescent="0.45">
      <c r="A74" s="20">
        <v>73</v>
      </c>
      <c r="B74" s="20" t="s">
        <v>1072</v>
      </c>
      <c r="C74" s="20" t="s">
        <v>1073</v>
      </c>
      <c r="D74" s="20" t="s">
        <v>15</v>
      </c>
      <c r="E74" s="20">
        <v>4</v>
      </c>
      <c r="F74" s="20">
        <v>-5.1429999999999998</v>
      </c>
      <c r="G74" s="20">
        <v>-43.685000000000002</v>
      </c>
      <c r="H74" s="20">
        <v>16185</v>
      </c>
    </row>
    <row r="75" spans="1:15" x14ac:dyDescent="0.45">
      <c r="A75" s="20">
        <v>74</v>
      </c>
      <c r="B75" s="20" t="s">
        <v>1072</v>
      </c>
      <c r="C75" s="20" t="s">
        <v>1071</v>
      </c>
      <c r="D75" s="20" t="s">
        <v>15</v>
      </c>
      <c r="E75" s="20">
        <v>5</v>
      </c>
      <c r="F75" s="20">
        <v>-5.1740000000000004</v>
      </c>
      <c r="G75" s="20">
        <v>-43.122999999999998</v>
      </c>
      <c r="H75" s="20">
        <v>16256</v>
      </c>
    </row>
    <row r="76" spans="1:15" x14ac:dyDescent="0.45">
      <c r="A76" s="20">
        <v>1</v>
      </c>
      <c r="B76" s="20" t="s">
        <v>648</v>
      </c>
      <c r="C76" s="20" t="s">
        <v>1070</v>
      </c>
      <c r="D76" s="20" t="s">
        <v>14</v>
      </c>
      <c r="E76" s="20">
        <v>1</v>
      </c>
      <c r="F76" s="20">
        <v>-5.0830000000000002</v>
      </c>
      <c r="G76" s="20">
        <v>-37.142000000000003</v>
      </c>
      <c r="H76" s="20">
        <v>17115</v>
      </c>
    </row>
    <row r="77" spans="1:15" x14ac:dyDescent="0.45">
      <c r="A77" s="20">
        <v>2</v>
      </c>
      <c r="B77" s="20" t="s">
        <v>648</v>
      </c>
      <c r="C77" s="20" t="s">
        <v>1069</v>
      </c>
      <c r="D77" s="20" t="s">
        <v>14</v>
      </c>
      <c r="E77" s="20">
        <v>2</v>
      </c>
      <c r="F77" s="20">
        <v>-5.101</v>
      </c>
      <c r="G77" s="20">
        <v>-36.031999999999996</v>
      </c>
      <c r="H77" s="20">
        <v>17275</v>
      </c>
    </row>
    <row r="78" spans="1:15" x14ac:dyDescent="0.45">
      <c r="A78" s="20">
        <v>3</v>
      </c>
      <c r="B78" s="20" t="s">
        <v>648</v>
      </c>
      <c r="C78" s="20" t="s">
        <v>1068</v>
      </c>
      <c r="D78" s="20" t="s">
        <v>14</v>
      </c>
      <c r="E78" s="20">
        <v>3</v>
      </c>
      <c r="F78" s="20">
        <v>-5.05</v>
      </c>
      <c r="G78" s="20">
        <v>-35.828000000000003</v>
      </c>
      <c r="H78" s="20">
        <v>16941</v>
      </c>
    </row>
    <row r="79" spans="1:15" x14ac:dyDescent="0.45">
      <c r="A79" s="20">
        <v>4</v>
      </c>
      <c r="B79" s="20" t="s">
        <v>648</v>
      </c>
      <c r="C79" s="20" t="s">
        <v>1067</v>
      </c>
      <c r="D79" s="20" t="s">
        <v>14</v>
      </c>
      <c r="E79" s="20">
        <v>4</v>
      </c>
      <c r="F79" s="20">
        <v>-5.0949999999999998</v>
      </c>
      <c r="G79" s="20">
        <v>-35.750999999999998</v>
      </c>
      <c r="H79" s="20">
        <v>17012</v>
      </c>
    </row>
    <row r="80" spans="1:15" x14ac:dyDescent="0.45">
      <c r="A80" s="20">
        <v>5</v>
      </c>
      <c r="B80" s="20" t="s">
        <v>648</v>
      </c>
      <c r="C80" s="20" t="s">
        <v>1066</v>
      </c>
      <c r="D80" s="20" t="s">
        <v>14</v>
      </c>
      <c r="E80" s="20">
        <v>5</v>
      </c>
      <c r="F80" s="20">
        <v>-5.1180000000000003</v>
      </c>
      <c r="G80" s="20">
        <v>-35.634999999999998</v>
      </c>
      <c r="H80" s="20">
        <v>17005</v>
      </c>
    </row>
    <row r="81" spans="1:15" x14ac:dyDescent="0.45">
      <c r="A81" s="20">
        <v>6</v>
      </c>
      <c r="B81" s="20" t="s">
        <v>648</v>
      </c>
      <c r="C81" s="20" t="s">
        <v>647</v>
      </c>
      <c r="D81" s="20" t="s">
        <v>14</v>
      </c>
      <c r="E81" s="20">
        <v>6</v>
      </c>
      <c r="F81" s="20">
        <v>-5.0739999999999998</v>
      </c>
      <c r="G81" s="20">
        <v>-35.463000000000001</v>
      </c>
      <c r="H81" s="20">
        <v>16962</v>
      </c>
    </row>
    <row r="82" spans="1:15" x14ac:dyDescent="0.45">
      <c r="A82" s="20">
        <v>7</v>
      </c>
      <c r="B82" s="20" t="s">
        <v>648</v>
      </c>
      <c r="C82" s="20" t="s">
        <v>1065</v>
      </c>
      <c r="D82" s="20" t="s">
        <v>14</v>
      </c>
      <c r="E82" s="20">
        <v>7</v>
      </c>
      <c r="F82" s="20">
        <v>-5.1509999999999998</v>
      </c>
      <c r="G82" s="20">
        <v>-35.534999999999997</v>
      </c>
      <c r="H82" s="20">
        <v>16960</v>
      </c>
    </row>
    <row r="83" spans="1:15" x14ac:dyDescent="0.45">
      <c r="A83" s="20">
        <v>8</v>
      </c>
      <c r="B83" s="20" t="s">
        <v>648</v>
      </c>
      <c r="C83" s="20" t="s">
        <v>1064</v>
      </c>
      <c r="D83" s="20" t="s">
        <v>14</v>
      </c>
      <c r="E83" s="20">
        <v>8</v>
      </c>
      <c r="F83" s="20">
        <v>-5.0910000000000002</v>
      </c>
      <c r="G83" s="20">
        <v>-35.286999999999999</v>
      </c>
      <c r="H83" s="20">
        <v>16975</v>
      </c>
      <c r="J83" s="72" t="s">
        <v>25</v>
      </c>
      <c r="K83" s="71" t="s">
        <v>542</v>
      </c>
      <c r="L83" s="71" t="s">
        <v>541</v>
      </c>
      <c r="M83" s="71" t="s">
        <v>693</v>
      </c>
      <c r="N83" s="71" t="s">
        <v>692</v>
      </c>
      <c r="O83" s="70" t="s">
        <v>691</v>
      </c>
    </row>
    <row r="84" spans="1:15" x14ac:dyDescent="0.45">
      <c r="A84" s="20">
        <v>9</v>
      </c>
      <c r="B84" s="20" t="s">
        <v>648</v>
      </c>
      <c r="C84" s="20" t="s">
        <v>1063</v>
      </c>
      <c r="D84" s="20" t="s">
        <v>14</v>
      </c>
      <c r="E84" s="20">
        <v>9</v>
      </c>
      <c r="F84" s="20">
        <v>-5.0540000000000003</v>
      </c>
      <c r="G84" s="20">
        <v>-35.246000000000002</v>
      </c>
      <c r="H84" s="20">
        <v>16861</v>
      </c>
      <c r="J84" s="69" t="str">
        <f>B81</f>
        <v xml:space="preserve">    P-1512</v>
      </c>
      <c r="K84" s="68" t="str">
        <f>C81</f>
        <v xml:space="preserve">   2022/06/02 15:57:19</v>
      </c>
      <c r="L84" s="68" t="str">
        <f>D81</f>
        <v xml:space="preserve">           1-07</v>
      </c>
      <c r="M84" s="67">
        <f>AVERAGE(F81:F84)</f>
        <v>-5.0924999999999994</v>
      </c>
      <c r="N84" s="67">
        <f>AVERAGE(G81:G84)</f>
        <v>-35.382750000000001</v>
      </c>
      <c r="O84" s="66">
        <f>AVERAGE(H81:H84)</f>
        <v>16939.5</v>
      </c>
    </row>
    <row r="85" spans="1:15" x14ac:dyDescent="0.45">
      <c r="A85" s="20">
        <v>10</v>
      </c>
      <c r="B85" s="20" t="s">
        <v>645</v>
      </c>
      <c r="C85" s="20" t="s">
        <v>1062</v>
      </c>
      <c r="D85" s="20" t="s">
        <v>15</v>
      </c>
      <c r="E85" s="20">
        <v>1</v>
      </c>
      <c r="F85" s="20">
        <v>-4.9029999999999996</v>
      </c>
      <c r="G85" s="20">
        <v>-40.692</v>
      </c>
      <c r="H85" s="20">
        <v>17092</v>
      </c>
      <c r="J85" s="65"/>
      <c r="K85" s="65"/>
      <c r="L85" s="64" t="s">
        <v>689</v>
      </c>
      <c r="M85" s="63">
        <f>STDEV(F81:F84)</f>
        <v>4.182901704160228E-2</v>
      </c>
      <c r="N85" s="63">
        <f>STDEV(G81:G84)</f>
        <v>0.13843018697764672</v>
      </c>
      <c r="O85" s="62">
        <f>STDEV(H81:H84)</f>
        <v>52.754146756439916</v>
      </c>
    </row>
    <row r="86" spans="1:15" x14ac:dyDescent="0.45">
      <c r="A86" s="20">
        <v>11</v>
      </c>
      <c r="B86" s="20" t="s">
        <v>645</v>
      </c>
      <c r="C86" s="20" t="s">
        <v>1061</v>
      </c>
      <c r="D86" s="20" t="s">
        <v>15</v>
      </c>
      <c r="E86" s="20">
        <v>2</v>
      </c>
      <c r="F86" s="20">
        <v>-4.9980000000000002</v>
      </c>
      <c r="G86" s="20">
        <v>-41.27</v>
      </c>
      <c r="H86" s="20">
        <v>17064</v>
      </c>
    </row>
    <row r="87" spans="1:15" x14ac:dyDescent="0.45">
      <c r="A87" s="20">
        <v>12</v>
      </c>
      <c r="B87" s="20" t="s">
        <v>645</v>
      </c>
      <c r="C87" s="20" t="s">
        <v>1060</v>
      </c>
      <c r="D87" s="20" t="s">
        <v>15</v>
      </c>
      <c r="E87" s="20">
        <v>3</v>
      </c>
      <c r="F87" s="20">
        <v>-5.0030000000000001</v>
      </c>
      <c r="G87" s="20">
        <v>-41.216000000000001</v>
      </c>
      <c r="H87" s="20">
        <v>16903</v>
      </c>
    </row>
    <row r="88" spans="1:15" x14ac:dyDescent="0.45">
      <c r="A88" s="20">
        <v>13</v>
      </c>
      <c r="B88" s="20" t="s">
        <v>645</v>
      </c>
      <c r="C88" s="20" t="s">
        <v>1059</v>
      </c>
      <c r="D88" s="20" t="s">
        <v>15</v>
      </c>
      <c r="E88" s="20">
        <v>4</v>
      </c>
      <c r="F88" s="20">
        <v>-4.9329999999999998</v>
      </c>
      <c r="G88" s="20">
        <v>-41.156999999999996</v>
      </c>
      <c r="H88" s="20">
        <v>16984</v>
      </c>
    </row>
    <row r="89" spans="1:15" x14ac:dyDescent="0.45">
      <c r="A89" s="20">
        <v>14</v>
      </c>
      <c r="B89" s="20" t="s">
        <v>645</v>
      </c>
      <c r="C89" s="20" t="s">
        <v>1058</v>
      </c>
      <c r="D89" s="20" t="s">
        <v>15</v>
      </c>
      <c r="E89" s="20">
        <v>5</v>
      </c>
      <c r="F89" s="20">
        <v>-4.9130000000000003</v>
      </c>
      <c r="G89" s="20">
        <v>-41.033999999999999</v>
      </c>
      <c r="H89" s="20">
        <v>17033</v>
      </c>
    </row>
    <row r="90" spans="1:15" x14ac:dyDescent="0.45">
      <c r="A90" s="20">
        <v>15</v>
      </c>
      <c r="B90" s="20" t="s">
        <v>645</v>
      </c>
      <c r="C90" s="20" t="s">
        <v>644</v>
      </c>
      <c r="D90" s="20" t="s">
        <v>15</v>
      </c>
      <c r="E90" s="20">
        <v>6</v>
      </c>
      <c r="F90" s="20">
        <v>-4.9539999999999997</v>
      </c>
      <c r="G90" s="20">
        <v>-41.093000000000004</v>
      </c>
      <c r="H90" s="20">
        <v>16977</v>
      </c>
    </row>
    <row r="91" spans="1:15" x14ac:dyDescent="0.45">
      <c r="A91" s="20">
        <v>16</v>
      </c>
      <c r="B91" s="20" t="s">
        <v>645</v>
      </c>
      <c r="C91" s="20" t="s">
        <v>1057</v>
      </c>
      <c r="D91" s="20" t="s">
        <v>15</v>
      </c>
      <c r="E91" s="20">
        <v>7</v>
      </c>
      <c r="F91" s="20">
        <v>-4.8600000000000003</v>
      </c>
      <c r="G91" s="20">
        <v>-41.008000000000003</v>
      </c>
      <c r="H91" s="20">
        <v>16830</v>
      </c>
    </row>
    <row r="92" spans="1:15" x14ac:dyDescent="0.45">
      <c r="A92" s="20">
        <v>17</v>
      </c>
      <c r="B92" s="20" t="s">
        <v>645</v>
      </c>
      <c r="C92" s="20" t="s">
        <v>1056</v>
      </c>
      <c r="D92" s="20" t="s">
        <v>15</v>
      </c>
      <c r="E92" s="20">
        <v>8</v>
      </c>
      <c r="F92" s="20">
        <v>-4.9939999999999998</v>
      </c>
      <c r="G92" s="20">
        <v>-41.046999999999997</v>
      </c>
      <c r="H92" s="20">
        <v>16977</v>
      </c>
      <c r="J92" s="72" t="s">
        <v>25</v>
      </c>
      <c r="K92" s="71" t="s">
        <v>542</v>
      </c>
      <c r="L92" s="71" t="s">
        <v>541</v>
      </c>
      <c r="M92" s="71" t="s">
        <v>693</v>
      </c>
      <c r="N92" s="71" t="s">
        <v>692</v>
      </c>
      <c r="O92" s="70" t="s">
        <v>691</v>
      </c>
    </row>
    <row r="93" spans="1:15" x14ac:dyDescent="0.45">
      <c r="A93" s="20">
        <v>18</v>
      </c>
      <c r="B93" s="20" t="s">
        <v>645</v>
      </c>
      <c r="C93" s="20" t="s">
        <v>1055</v>
      </c>
      <c r="D93" s="20" t="s">
        <v>15</v>
      </c>
      <c r="E93" s="20">
        <v>9</v>
      </c>
      <c r="F93" s="20">
        <v>-4.9279999999999999</v>
      </c>
      <c r="G93" s="20">
        <v>-40.904000000000003</v>
      </c>
      <c r="H93" s="20">
        <v>16935</v>
      </c>
      <c r="J93" s="69" t="str">
        <f>B90</f>
        <v xml:space="preserve">    P-1513</v>
      </c>
      <c r="K93" s="68" t="str">
        <f>C90</f>
        <v xml:space="preserve">   2022/06/02 17:27:05</v>
      </c>
      <c r="L93" s="68" t="str">
        <f>D90</f>
        <v xml:space="preserve">           1-08</v>
      </c>
      <c r="M93" s="67">
        <f>AVERAGE(F90:F93)</f>
        <v>-4.9340000000000002</v>
      </c>
      <c r="N93" s="67">
        <f>AVERAGE(G90:G93)</f>
        <v>-41.012999999999998</v>
      </c>
      <c r="O93" s="66">
        <f>AVERAGE(H90:H93)</f>
        <v>16929.75</v>
      </c>
    </row>
    <row r="94" spans="1:15" x14ac:dyDescent="0.45">
      <c r="A94" s="20">
        <v>19</v>
      </c>
      <c r="B94" s="20" t="s">
        <v>642</v>
      </c>
      <c r="C94" s="20" t="s">
        <v>1054</v>
      </c>
      <c r="D94" s="20" t="s">
        <v>16</v>
      </c>
      <c r="E94" s="20">
        <v>1</v>
      </c>
      <c r="F94" s="20">
        <v>-3.9470000000000001</v>
      </c>
      <c r="G94" s="20">
        <v>-24.504000000000001</v>
      </c>
      <c r="H94" s="20">
        <v>17137</v>
      </c>
      <c r="J94" s="65"/>
      <c r="K94" s="65"/>
      <c r="L94" s="64" t="s">
        <v>689</v>
      </c>
      <c r="M94" s="63">
        <f>STDEV(F90:F93)</f>
        <v>5.6308673103409548E-2</v>
      </c>
      <c r="N94" s="63">
        <f>STDEV(G90:G93)</f>
        <v>8.0543983843197081E-2</v>
      </c>
      <c r="O94" s="62">
        <f>STDEV(H90:H93)</f>
        <v>69.384796605596534</v>
      </c>
    </row>
    <row r="95" spans="1:15" x14ac:dyDescent="0.45">
      <c r="A95" s="20">
        <v>20</v>
      </c>
      <c r="B95" s="20" t="s">
        <v>642</v>
      </c>
      <c r="C95" s="20" t="s">
        <v>1053</v>
      </c>
      <c r="D95" s="20" t="s">
        <v>16</v>
      </c>
      <c r="E95" s="20">
        <v>2</v>
      </c>
      <c r="F95" s="20">
        <v>-3.9689999999999999</v>
      </c>
      <c r="G95" s="20">
        <v>-23.067</v>
      </c>
      <c r="H95" s="20">
        <v>17473</v>
      </c>
    </row>
    <row r="96" spans="1:15" x14ac:dyDescent="0.45">
      <c r="A96" s="20">
        <v>21</v>
      </c>
      <c r="B96" s="20" t="s">
        <v>642</v>
      </c>
      <c r="C96" s="20" t="s">
        <v>1052</v>
      </c>
      <c r="D96" s="20" t="s">
        <v>16</v>
      </c>
      <c r="E96" s="20">
        <v>3</v>
      </c>
      <c r="F96" s="20">
        <v>-3.86</v>
      </c>
      <c r="G96" s="20">
        <v>-22.591999999999999</v>
      </c>
      <c r="H96" s="20">
        <v>16995</v>
      </c>
    </row>
    <row r="97" spans="1:15" x14ac:dyDescent="0.45">
      <c r="A97" s="20">
        <v>22</v>
      </c>
      <c r="B97" s="20" t="s">
        <v>642</v>
      </c>
      <c r="C97" s="20" t="s">
        <v>1051</v>
      </c>
      <c r="D97" s="20" t="s">
        <v>16</v>
      </c>
      <c r="E97" s="20">
        <v>4</v>
      </c>
      <c r="F97" s="20">
        <v>-3.9079999999999999</v>
      </c>
      <c r="G97" s="20">
        <v>-22.361999999999998</v>
      </c>
      <c r="H97" s="20">
        <v>17010</v>
      </c>
    </row>
    <row r="98" spans="1:15" x14ac:dyDescent="0.45">
      <c r="A98" s="20">
        <v>23</v>
      </c>
      <c r="B98" s="20" t="s">
        <v>642</v>
      </c>
      <c r="C98" s="20" t="s">
        <v>1050</v>
      </c>
      <c r="D98" s="20" t="s">
        <v>16</v>
      </c>
      <c r="E98" s="20">
        <v>5</v>
      </c>
      <c r="F98" s="20">
        <v>-3.9209999999999998</v>
      </c>
      <c r="G98" s="20">
        <v>-22.204999999999998</v>
      </c>
      <c r="H98" s="20">
        <v>17003</v>
      </c>
    </row>
    <row r="99" spans="1:15" x14ac:dyDescent="0.45">
      <c r="A99" s="20">
        <v>24</v>
      </c>
      <c r="B99" s="20" t="s">
        <v>642</v>
      </c>
      <c r="C99" s="20" t="s">
        <v>641</v>
      </c>
      <c r="D99" s="20" t="s">
        <v>16</v>
      </c>
      <c r="E99" s="20">
        <v>6</v>
      </c>
      <c r="F99" s="20">
        <v>-3.9350000000000001</v>
      </c>
      <c r="G99" s="20">
        <v>-22.047999999999998</v>
      </c>
      <c r="H99" s="20">
        <v>17007</v>
      </c>
    </row>
    <row r="100" spans="1:15" x14ac:dyDescent="0.45">
      <c r="A100" s="20">
        <v>25</v>
      </c>
      <c r="B100" s="20" t="s">
        <v>642</v>
      </c>
      <c r="C100" s="20" t="s">
        <v>1049</v>
      </c>
      <c r="D100" s="20" t="s">
        <v>16</v>
      </c>
      <c r="E100" s="20">
        <v>7</v>
      </c>
      <c r="F100" s="20">
        <v>-3.9020000000000001</v>
      </c>
      <c r="G100" s="20">
        <v>-22.178999999999998</v>
      </c>
      <c r="H100" s="20">
        <v>17033</v>
      </c>
    </row>
    <row r="101" spans="1:15" x14ac:dyDescent="0.45">
      <c r="A101" s="20">
        <v>26</v>
      </c>
      <c r="B101" s="20" t="s">
        <v>642</v>
      </c>
      <c r="C101" s="20" t="s">
        <v>1048</v>
      </c>
      <c r="D101" s="20" t="s">
        <v>16</v>
      </c>
      <c r="E101" s="20">
        <v>8</v>
      </c>
      <c r="F101" s="20">
        <v>-3.9359999999999999</v>
      </c>
      <c r="G101" s="20">
        <v>-22.181000000000001</v>
      </c>
      <c r="H101" s="20">
        <v>17036</v>
      </c>
      <c r="J101" s="72" t="s">
        <v>25</v>
      </c>
      <c r="K101" s="71" t="s">
        <v>542</v>
      </c>
      <c r="L101" s="71" t="s">
        <v>541</v>
      </c>
      <c r="M101" s="71" t="s">
        <v>693</v>
      </c>
      <c r="N101" s="71" t="s">
        <v>692</v>
      </c>
      <c r="O101" s="70" t="s">
        <v>691</v>
      </c>
    </row>
    <row r="102" spans="1:15" x14ac:dyDescent="0.45">
      <c r="A102" s="20">
        <v>27</v>
      </c>
      <c r="B102" s="20" t="s">
        <v>642</v>
      </c>
      <c r="C102" s="20" t="s">
        <v>1047</v>
      </c>
      <c r="D102" s="20" t="s">
        <v>16</v>
      </c>
      <c r="E102" s="20">
        <v>9</v>
      </c>
      <c r="F102" s="20">
        <v>-3.907</v>
      </c>
      <c r="G102" s="20">
        <v>-22.242999999999999</v>
      </c>
      <c r="H102" s="20">
        <v>16990</v>
      </c>
      <c r="J102" s="69" t="str">
        <f>B99</f>
        <v xml:space="preserve">    P-1514</v>
      </c>
      <c r="K102" s="68" t="str">
        <f>C99</f>
        <v xml:space="preserve">   2022/06/02 18:56:50</v>
      </c>
      <c r="L102" s="68" t="str">
        <f>D99</f>
        <v xml:space="preserve">           1-09</v>
      </c>
      <c r="M102" s="67">
        <f>AVERAGE(F99:F102)</f>
        <v>-3.92</v>
      </c>
      <c r="N102" s="67">
        <f>AVERAGE(G99:G102)</f>
        <v>-22.162749999999999</v>
      </c>
      <c r="O102" s="66">
        <f>AVERAGE(H99:H102)</f>
        <v>17016.5</v>
      </c>
    </row>
    <row r="103" spans="1:15" x14ac:dyDescent="0.45">
      <c r="A103" s="20">
        <v>28</v>
      </c>
      <c r="B103" s="20" t="s">
        <v>639</v>
      </c>
      <c r="C103" s="20" t="s">
        <v>1046</v>
      </c>
      <c r="D103" s="20" t="s">
        <v>17</v>
      </c>
      <c r="E103" s="20">
        <v>1</v>
      </c>
      <c r="F103" s="20">
        <v>-4.444</v>
      </c>
      <c r="G103" s="20">
        <v>-23.863</v>
      </c>
      <c r="H103" s="20">
        <v>17130</v>
      </c>
      <c r="J103" s="65"/>
      <c r="K103" s="65"/>
      <c r="L103" s="64" t="s">
        <v>689</v>
      </c>
      <c r="M103" s="63">
        <f>STDEV(F99:F102)</f>
        <v>1.8018509002319386E-2</v>
      </c>
      <c r="N103" s="63">
        <f>STDEV(G99:G102)</f>
        <v>8.206653804484941E-2</v>
      </c>
      <c r="O103" s="62">
        <f>STDEV(H99:H102)</f>
        <v>21.946905628508695</v>
      </c>
    </row>
    <row r="104" spans="1:15" x14ac:dyDescent="0.45">
      <c r="A104" s="20">
        <v>29</v>
      </c>
      <c r="B104" s="20" t="s">
        <v>639</v>
      </c>
      <c r="C104" s="20" t="s">
        <v>1045</v>
      </c>
      <c r="D104" s="20" t="s">
        <v>17</v>
      </c>
      <c r="E104" s="20">
        <v>2</v>
      </c>
      <c r="F104" s="20">
        <v>-4.4409999999999998</v>
      </c>
      <c r="G104" s="20">
        <v>-23.995000000000001</v>
      </c>
      <c r="H104" s="20">
        <v>17385</v>
      </c>
    </row>
    <row r="105" spans="1:15" x14ac:dyDescent="0.45">
      <c r="A105" s="20">
        <v>30</v>
      </c>
      <c r="B105" s="20" t="s">
        <v>639</v>
      </c>
      <c r="C105" s="20" t="s">
        <v>1044</v>
      </c>
      <c r="D105" s="20" t="s">
        <v>17</v>
      </c>
      <c r="E105" s="20">
        <v>3</v>
      </c>
      <c r="F105" s="20">
        <v>-4.4630000000000001</v>
      </c>
      <c r="G105" s="20">
        <v>-23.762</v>
      </c>
      <c r="H105" s="20">
        <v>16906</v>
      </c>
    </row>
    <row r="106" spans="1:15" x14ac:dyDescent="0.45">
      <c r="A106" s="20">
        <v>31</v>
      </c>
      <c r="B106" s="20" t="s">
        <v>639</v>
      </c>
      <c r="C106" s="20" t="s">
        <v>1043</v>
      </c>
      <c r="D106" s="20" t="s">
        <v>17</v>
      </c>
      <c r="E106" s="20">
        <v>4</v>
      </c>
      <c r="F106" s="20">
        <v>-4.4809999999999999</v>
      </c>
      <c r="G106" s="20">
        <v>-23.623999999999999</v>
      </c>
      <c r="H106" s="20">
        <v>16848</v>
      </c>
    </row>
    <row r="107" spans="1:15" x14ac:dyDescent="0.45">
      <c r="A107" s="20">
        <v>32</v>
      </c>
      <c r="B107" s="20" t="s">
        <v>639</v>
      </c>
      <c r="C107" s="20" t="s">
        <v>1042</v>
      </c>
      <c r="D107" s="20" t="s">
        <v>17</v>
      </c>
      <c r="E107" s="20">
        <v>5</v>
      </c>
      <c r="F107" s="20">
        <v>-4.4610000000000003</v>
      </c>
      <c r="G107" s="20">
        <v>-23.413</v>
      </c>
      <c r="H107" s="20">
        <v>16835</v>
      </c>
    </row>
    <row r="108" spans="1:15" x14ac:dyDescent="0.45">
      <c r="A108" s="20">
        <v>33</v>
      </c>
      <c r="B108" s="20" t="s">
        <v>639</v>
      </c>
      <c r="C108" s="20" t="s">
        <v>638</v>
      </c>
      <c r="D108" s="20" t="s">
        <v>17</v>
      </c>
      <c r="E108" s="20">
        <v>6</v>
      </c>
      <c r="F108" s="20">
        <v>-4.4530000000000003</v>
      </c>
      <c r="G108" s="20">
        <v>-23.222999999999999</v>
      </c>
      <c r="H108" s="20">
        <v>16762</v>
      </c>
    </row>
    <row r="109" spans="1:15" x14ac:dyDescent="0.45">
      <c r="A109" s="20">
        <v>34</v>
      </c>
      <c r="B109" s="20" t="s">
        <v>639</v>
      </c>
      <c r="C109" s="20" t="s">
        <v>1041</v>
      </c>
      <c r="D109" s="20" t="s">
        <v>17</v>
      </c>
      <c r="E109" s="20">
        <v>7</v>
      </c>
      <c r="F109" s="20">
        <v>-4.3920000000000003</v>
      </c>
      <c r="G109" s="20">
        <v>-23.111000000000001</v>
      </c>
      <c r="H109" s="20">
        <v>16728</v>
      </c>
    </row>
    <row r="110" spans="1:15" x14ac:dyDescent="0.45">
      <c r="A110" s="20">
        <v>35</v>
      </c>
      <c r="B110" s="20" t="s">
        <v>639</v>
      </c>
      <c r="C110" s="20" t="s">
        <v>1040</v>
      </c>
      <c r="D110" s="20" t="s">
        <v>17</v>
      </c>
      <c r="E110" s="20">
        <v>8</v>
      </c>
      <c r="F110" s="20">
        <v>-4.41</v>
      </c>
      <c r="G110" s="20">
        <v>-23.209</v>
      </c>
      <c r="H110" s="20">
        <v>16691</v>
      </c>
      <c r="J110" s="72" t="s">
        <v>25</v>
      </c>
      <c r="K110" s="71" t="s">
        <v>542</v>
      </c>
      <c r="L110" s="71" t="s">
        <v>541</v>
      </c>
      <c r="M110" s="71" t="s">
        <v>693</v>
      </c>
      <c r="N110" s="71" t="s">
        <v>692</v>
      </c>
      <c r="O110" s="70" t="s">
        <v>691</v>
      </c>
    </row>
    <row r="111" spans="1:15" x14ac:dyDescent="0.45">
      <c r="A111" s="20">
        <v>36</v>
      </c>
      <c r="B111" s="20" t="s">
        <v>639</v>
      </c>
      <c r="C111" s="20" t="s">
        <v>1039</v>
      </c>
      <c r="D111" s="20" t="s">
        <v>17</v>
      </c>
      <c r="E111" s="20">
        <v>9</v>
      </c>
      <c r="F111" s="20">
        <v>-4.4219999999999997</v>
      </c>
      <c r="G111" s="20">
        <v>-23.175999999999998</v>
      </c>
      <c r="H111" s="20">
        <v>16748</v>
      </c>
      <c r="J111" s="69" t="str">
        <f>B108</f>
        <v xml:space="preserve">    P-1515</v>
      </c>
      <c r="K111" s="68" t="str">
        <f>C108</f>
        <v xml:space="preserve">   2022/06/02 20:26:36</v>
      </c>
      <c r="L111" s="68" t="str">
        <f>D108</f>
        <v xml:space="preserve">           1-10</v>
      </c>
      <c r="M111" s="67">
        <f>AVERAGE(F108:F111)</f>
        <v>-4.4192499999999999</v>
      </c>
      <c r="N111" s="67">
        <f>AVERAGE(G108:G111)</f>
        <v>-23.179750000000002</v>
      </c>
      <c r="O111" s="66">
        <f>AVERAGE(H108:H111)</f>
        <v>16732.25</v>
      </c>
    </row>
    <row r="112" spans="1:15" x14ac:dyDescent="0.45">
      <c r="A112" s="20">
        <v>37</v>
      </c>
      <c r="B112" s="20" t="s">
        <v>1030</v>
      </c>
      <c r="C112" s="20" t="s">
        <v>1038</v>
      </c>
      <c r="D112" s="20" t="s">
        <v>18</v>
      </c>
      <c r="E112" s="20">
        <v>1</v>
      </c>
      <c r="F112" s="20">
        <v>-8.3699999999999992</v>
      </c>
      <c r="G112" s="20">
        <v>-57.895000000000003</v>
      </c>
      <c r="H112" s="20">
        <v>16972</v>
      </c>
      <c r="J112" s="65"/>
      <c r="K112" s="65"/>
      <c r="L112" s="64" t="s">
        <v>689</v>
      </c>
      <c r="M112" s="63">
        <f>STDEV(F108:F111)</f>
        <v>2.5656383221334973E-2</v>
      </c>
      <c r="N112" s="63">
        <f>STDEV(G108:G111)</f>
        <v>4.9889043553335476E-2</v>
      </c>
      <c r="O112" s="62">
        <f>STDEV(H108:H111)</f>
        <v>30.836936726378426</v>
      </c>
    </row>
    <row r="113" spans="1:15" x14ac:dyDescent="0.45">
      <c r="A113" s="20">
        <v>38</v>
      </c>
      <c r="B113" s="20" t="s">
        <v>1030</v>
      </c>
      <c r="C113" s="20" t="s">
        <v>1037</v>
      </c>
      <c r="D113" s="20" t="s">
        <v>18</v>
      </c>
      <c r="E113" s="20">
        <v>2</v>
      </c>
      <c r="F113" s="20">
        <v>-8.5069999999999997</v>
      </c>
      <c r="G113" s="20">
        <v>-60.734999999999999</v>
      </c>
      <c r="H113" s="20">
        <v>17154</v>
      </c>
    </row>
    <row r="114" spans="1:15" x14ac:dyDescent="0.45">
      <c r="A114" s="20">
        <v>39</v>
      </c>
      <c r="B114" s="20" t="s">
        <v>1030</v>
      </c>
      <c r="C114" s="20" t="s">
        <v>1036</v>
      </c>
      <c r="D114" s="20" t="s">
        <v>18</v>
      </c>
      <c r="E114" s="20">
        <v>3</v>
      </c>
      <c r="F114" s="20">
        <v>-8.69</v>
      </c>
      <c r="G114" s="20">
        <v>-61.985999999999997</v>
      </c>
      <c r="H114" s="20">
        <v>16808</v>
      </c>
    </row>
    <row r="115" spans="1:15" x14ac:dyDescent="0.45">
      <c r="A115" s="20">
        <v>40</v>
      </c>
      <c r="B115" s="20" t="s">
        <v>1030</v>
      </c>
      <c r="C115" s="20" t="s">
        <v>1035</v>
      </c>
      <c r="D115" s="20" t="s">
        <v>18</v>
      </c>
      <c r="E115" s="20">
        <v>4</v>
      </c>
      <c r="F115" s="20">
        <v>-8.6609999999999996</v>
      </c>
      <c r="G115" s="20">
        <v>-62.362000000000002</v>
      </c>
      <c r="H115" s="20">
        <v>16621</v>
      </c>
    </row>
    <row r="116" spans="1:15" x14ac:dyDescent="0.45">
      <c r="A116" s="20">
        <v>41</v>
      </c>
      <c r="B116" s="20" t="s">
        <v>1030</v>
      </c>
      <c r="C116" s="20" t="s">
        <v>1034</v>
      </c>
      <c r="D116" s="20" t="s">
        <v>18</v>
      </c>
      <c r="E116" s="20">
        <v>5</v>
      </c>
      <c r="F116" s="20">
        <v>-8.6880000000000006</v>
      </c>
      <c r="G116" s="20">
        <v>-62.533000000000001</v>
      </c>
      <c r="H116" s="20">
        <v>16788</v>
      </c>
    </row>
    <row r="117" spans="1:15" x14ac:dyDescent="0.45">
      <c r="A117" s="20">
        <v>42</v>
      </c>
      <c r="B117" s="20" t="s">
        <v>1030</v>
      </c>
      <c r="C117" s="20" t="s">
        <v>1033</v>
      </c>
      <c r="D117" s="20" t="s">
        <v>18</v>
      </c>
      <c r="E117" s="20">
        <v>6</v>
      </c>
      <c r="F117" s="20">
        <v>-8.6989999999999998</v>
      </c>
      <c r="G117" s="20">
        <v>-62.692</v>
      </c>
      <c r="H117" s="20">
        <v>16816</v>
      </c>
    </row>
    <row r="118" spans="1:15" x14ac:dyDescent="0.45">
      <c r="A118" s="20">
        <v>43</v>
      </c>
      <c r="B118" s="20" t="s">
        <v>1030</v>
      </c>
      <c r="C118" s="20" t="s">
        <v>1032</v>
      </c>
      <c r="D118" s="20" t="s">
        <v>18</v>
      </c>
      <c r="E118" s="20">
        <v>7</v>
      </c>
      <c r="F118" s="20">
        <v>-8.7080000000000002</v>
      </c>
      <c r="G118" s="20">
        <v>-62.798000000000002</v>
      </c>
      <c r="H118" s="20">
        <v>16779</v>
      </c>
    </row>
    <row r="119" spans="1:15" x14ac:dyDescent="0.45">
      <c r="A119" s="20">
        <v>44</v>
      </c>
      <c r="B119" s="20" t="s">
        <v>1030</v>
      </c>
      <c r="C119" s="20" t="s">
        <v>1031</v>
      </c>
      <c r="D119" s="20" t="s">
        <v>18</v>
      </c>
      <c r="E119" s="20">
        <v>8</v>
      </c>
      <c r="F119" s="20">
        <v>-8.7210000000000001</v>
      </c>
      <c r="G119" s="20">
        <v>-62.968000000000004</v>
      </c>
      <c r="H119" s="20">
        <v>16713</v>
      </c>
      <c r="J119" s="72" t="s">
        <v>25</v>
      </c>
      <c r="K119" s="71" t="s">
        <v>542</v>
      </c>
      <c r="L119" s="71" t="s">
        <v>541</v>
      </c>
      <c r="M119" s="71" t="s">
        <v>693</v>
      </c>
      <c r="N119" s="71" t="s">
        <v>692</v>
      </c>
      <c r="O119" s="70" t="s">
        <v>691</v>
      </c>
    </row>
    <row r="120" spans="1:15" x14ac:dyDescent="0.45">
      <c r="A120" s="20">
        <v>45</v>
      </c>
      <c r="B120" s="20" t="s">
        <v>1030</v>
      </c>
      <c r="C120" s="20" t="s">
        <v>1029</v>
      </c>
      <c r="D120" s="20" t="s">
        <v>18</v>
      </c>
      <c r="E120" s="20">
        <v>9</v>
      </c>
      <c r="F120" s="20">
        <v>-8.718</v>
      </c>
      <c r="G120" s="20">
        <v>-63.161000000000001</v>
      </c>
      <c r="H120" s="20">
        <v>16845</v>
      </c>
      <c r="J120" s="69" t="str">
        <f>B117</f>
        <v xml:space="preserve">    P-1516</v>
      </c>
      <c r="K120" s="68" t="str">
        <f>C117</f>
        <v xml:space="preserve">   2022/06/02 21:56:18</v>
      </c>
      <c r="L120" s="68" t="str">
        <f>D117</f>
        <v xml:space="preserve">           1-11</v>
      </c>
      <c r="M120" s="67">
        <f>AVERAGE(F117:F120)</f>
        <v>-8.7115000000000009</v>
      </c>
      <c r="N120" s="67">
        <f>AVERAGE(G117:G120)</f>
        <v>-62.904750000000007</v>
      </c>
      <c r="O120" s="66">
        <f>AVERAGE(H117:H120)</f>
        <v>16788.25</v>
      </c>
    </row>
    <row r="121" spans="1:15" x14ac:dyDescent="0.45">
      <c r="A121" s="20">
        <v>46</v>
      </c>
      <c r="B121" s="20" t="s">
        <v>519</v>
      </c>
      <c r="C121" s="20" t="s">
        <v>1028</v>
      </c>
      <c r="D121" s="20" t="s">
        <v>10</v>
      </c>
      <c r="E121" s="20">
        <v>1</v>
      </c>
      <c r="F121" s="20">
        <v>-19.2</v>
      </c>
      <c r="G121" s="20">
        <v>-144.77699999999999</v>
      </c>
      <c r="H121" s="20">
        <v>16870</v>
      </c>
      <c r="J121" s="65"/>
      <c r="K121" s="65"/>
      <c r="L121" s="64" t="s">
        <v>689</v>
      </c>
      <c r="M121" s="63">
        <f>STDEV(F117:F120)</f>
        <v>1.0016652800877879E-2</v>
      </c>
      <c r="N121" s="63">
        <f>STDEV(G117:G120)</f>
        <v>0.20520132390736071</v>
      </c>
      <c r="O121" s="62">
        <f>STDEV(H117:H120)</f>
        <v>56.975872086348971</v>
      </c>
    </row>
    <row r="122" spans="1:15" x14ac:dyDescent="0.45">
      <c r="A122" s="20">
        <v>47</v>
      </c>
      <c r="B122" s="20" t="s">
        <v>519</v>
      </c>
      <c r="C122" s="20" t="s">
        <v>1027</v>
      </c>
      <c r="D122" s="20" t="s">
        <v>10</v>
      </c>
      <c r="E122" s="20">
        <v>2</v>
      </c>
      <c r="F122" s="20">
        <v>-19.88</v>
      </c>
      <c r="G122" s="20">
        <v>-152.49100000000001</v>
      </c>
      <c r="H122" s="20">
        <v>16735</v>
      </c>
    </row>
    <row r="123" spans="1:15" x14ac:dyDescent="0.45">
      <c r="A123" s="20">
        <v>48</v>
      </c>
      <c r="B123" s="20" t="s">
        <v>519</v>
      </c>
      <c r="C123" s="20" t="s">
        <v>1026</v>
      </c>
      <c r="D123" s="20" t="s">
        <v>10</v>
      </c>
      <c r="E123" s="20">
        <v>3</v>
      </c>
      <c r="F123" s="20">
        <v>-19.991</v>
      </c>
      <c r="G123" s="20">
        <v>-154.548</v>
      </c>
      <c r="H123" s="20">
        <v>16740</v>
      </c>
    </row>
    <row r="124" spans="1:15" x14ac:dyDescent="0.45">
      <c r="A124" s="20">
        <v>49</v>
      </c>
      <c r="B124" s="20" t="s">
        <v>519</v>
      </c>
      <c r="C124" s="20" t="s">
        <v>1025</v>
      </c>
      <c r="D124" s="20" t="s">
        <v>10</v>
      </c>
      <c r="E124" s="20">
        <v>4</v>
      </c>
      <c r="F124" s="20">
        <v>-20.04</v>
      </c>
      <c r="G124" s="20">
        <v>-155.53</v>
      </c>
      <c r="H124" s="20">
        <v>16751</v>
      </c>
    </row>
    <row r="125" spans="1:15" x14ac:dyDescent="0.45">
      <c r="A125" s="20">
        <v>50</v>
      </c>
      <c r="B125" s="20" t="s">
        <v>519</v>
      </c>
      <c r="C125" s="20" t="s">
        <v>1024</v>
      </c>
      <c r="D125" s="20" t="s">
        <v>10</v>
      </c>
      <c r="E125" s="20">
        <v>5</v>
      </c>
      <c r="F125" s="20">
        <v>-20.071999999999999</v>
      </c>
      <c r="G125" s="20">
        <v>-156.00700000000001</v>
      </c>
      <c r="H125" s="20">
        <v>16725</v>
      </c>
    </row>
    <row r="126" spans="1:15" x14ac:dyDescent="0.45">
      <c r="A126" s="20">
        <v>51</v>
      </c>
      <c r="B126" s="20" t="s">
        <v>519</v>
      </c>
      <c r="C126" s="20" t="s">
        <v>518</v>
      </c>
      <c r="D126" s="20" t="s">
        <v>10</v>
      </c>
      <c r="E126" s="20">
        <v>6</v>
      </c>
      <c r="F126" s="20">
        <v>-20.126999999999999</v>
      </c>
      <c r="G126" s="20">
        <v>-156.447</v>
      </c>
      <c r="H126" s="20">
        <v>16747</v>
      </c>
    </row>
    <row r="127" spans="1:15" x14ac:dyDescent="0.45">
      <c r="A127" s="20">
        <v>52</v>
      </c>
      <c r="B127" s="20" t="s">
        <v>519</v>
      </c>
      <c r="C127" s="20" t="s">
        <v>1023</v>
      </c>
      <c r="D127" s="20" t="s">
        <v>10</v>
      </c>
      <c r="E127" s="20">
        <v>7</v>
      </c>
      <c r="F127" s="20">
        <v>-20.132999999999999</v>
      </c>
      <c r="G127" s="20">
        <v>-156.70099999999999</v>
      </c>
      <c r="H127" s="20">
        <v>16820</v>
      </c>
    </row>
    <row r="128" spans="1:15" x14ac:dyDescent="0.45">
      <c r="A128" s="20">
        <v>53</v>
      </c>
      <c r="B128" s="20" t="s">
        <v>519</v>
      </c>
      <c r="C128" s="20" t="s">
        <v>1022</v>
      </c>
      <c r="D128" s="20" t="s">
        <v>10</v>
      </c>
      <c r="E128" s="20">
        <v>8</v>
      </c>
      <c r="F128" s="20">
        <v>-20.202999999999999</v>
      </c>
      <c r="G128" s="20">
        <v>-157.05600000000001</v>
      </c>
      <c r="H128" s="20">
        <v>16778</v>
      </c>
      <c r="J128" s="72" t="s">
        <v>25</v>
      </c>
      <c r="K128" s="71" t="s">
        <v>542</v>
      </c>
      <c r="L128" s="71" t="s">
        <v>541</v>
      </c>
      <c r="M128" s="71" t="s">
        <v>693</v>
      </c>
      <c r="N128" s="71" t="s">
        <v>692</v>
      </c>
      <c r="O128" s="70" t="s">
        <v>691</v>
      </c>
    </row>
    <row r="129" spans="1:15" x14ac:dyDescent="0.45">
      <c r="A129" s="20">
        <v>54</v>
      </c>
      <c r="B129" s="20" t="s">
        <v>519</v>
      </c>
      <c r="C129" s="20" t="s">
        <v>1021</v>
      </c>
      <c r="D129" s="20" t="s">
        <v>10</v>
      </c>
      <c r="E129" s="20">
        <v>9</v>
      </c>
      <c r="F129" s="20">
        <v>-20.119</v>
      </c>
      <c r="G129" s="20">
        <v>-157.13399999999999</v>
      </c>
      <c r="H129" s="20">
        <v>16809</v>
      </c>
      <c r="J129" s="69" t="str">
        <f>B126</f>
        <v xml:space="preserve">    P-1517</v>
      </c>
      <c r="K129" s="68" t="str">
        <f>C126</f>
        <v xml:space="preserve">   2022/06/02 23:19:23</v>
      </c>
      <c r="L129" s="68" t="str">
        <f>D126</f>
        <v xml:space="preserve">           1-03</v>
      </c>
      <c r="M129" s="67">
        <f>AVERAGE(F126:F129)</f>
        <v>-20.145499999999998</v>
      </c>
      <c r="N129" s="67">
        <f>AVERAGE(G126:G129)</f>
        <v>-156.83450000000002</v>
      </c>
      <c r="O129" s="66">
        <f>AVERAGE(H126:H129)</f>
        <v>16788.5</v>
      </c>
    </row>
    <row r="130" spans="1:15" x14ac:dyDescent="0.45">
      <c r="A130" s="20">
        <v>55</v>
      </c>
      <c r="B130" s="20" t="s">
        <v>1012</v>
      </c>
      <c r="C130" s="20" t="s">
        <v>1020</v>
      </c>
      <c r="D130" s="20" t="s">
        <v>19</v>
      </c>
      <c r="E130" s="20">
        <v>1</v>
      </c>
      <c r="F130" s="20">
        <v>-9.3290000000000006</v>
      </c>
      <c r="G130" s="20">
        <v>-74.084000000000003</v>
      </c>
      <c r="H130" s="20">
        <v>16995</v>
      </c>
      <c r="J130" s="65"/>
      <c r="K130" s="65"/>
      <c r="L130" s="64" t="s">
        <v>689</v>
      </c>
      <c r="M130" s="63">
        <f>STDEV(F126:F129)</f>
        <v>3.8759944960401263E-2</v>
      </c>
      <c r="N130" s="63">
        <f>STDEV(G126:G129)</f>
        <v>0.31976084813497541</v>
      </c>
      <c r="O130" s="62">
        <f>STDEV(H126:H129)</f>
        <v>32.888701200665658</v>
      </c>
    </row>
    <row r="131" spans="1:15" x14ac:dyDescent="0.45">
      <c r="A131" s="20">
        <v>56</v>
      </c>
      <c r="B131" s="20" t="s">
        <v>1012</v>
      </c>
      <c r="C131" s="20" t="s">
        <v>1019</v>
      </c>
      <c r="D131" s="20" t="s">
        <v>19</v>
      </c>
      <c r="E131" s="20">
        <v>2</v>
      </c>
      <c r="F131" s="20">
        <v>-8.6199999999999992</v>
      </c>
      <c r="G131" s="20">
        <v>-65.442999999999998</v>
      </c>
      <c r="H131" s="20">
        <v>17426</v>
      </c>
    </row>
    <row r="132" spans="1:15" x14ac:dyDescent="0.45">
      <c r="A132" s="20">
        <v>57</v>
      </c>
      <c r="B132" s="20" t="s">
        <v>1012</v>
      </c>
      <c r="C132" s="20" t="s">
        <v>1018</v>
      </c>
      <c r="D132" s="20" t="s">
        <v>19</v>
      </c>
      <c r="E132" s="20">
        <v>3</v>
      </c>
      <c r="F132" s="20">
        <v>-8.5660000000000007</v>
      </c>
      <c r="G132" s="20">
        <v>-64.102999999999994</v>
      </c>
      <c r="H132" s="20">
        <v>16778</v>
      </c>
    </row>
    <row r="133" spans="1:15" x14ac:dyDescent="0.45">
      <c r="A133" s="20">
        <v>58</v>
      </c>
      <c r="B133" s="20" t="s">
        <v>1012</v>
      </c>
      <c r="C133" s="20" t="s">
        <v>1017</v>
      </c>
      <c r="D133" s="20" t="s">
        <v>19</v>
      </c>
      <c r="E133" s="20">
        <v>4</v>
      </c>
      <c r="F133" s="20">
        <v>-8.5459999999999994</v>
      </c>
      <c r="G133" s="20">
        <v>-63.414000000000001</v>
      </c>
      <c r="H133" s="20">
        <v>16731</v>
      </c>
    </row>
    <row r="134" spans="1:15" x14ac:dyDescent="0.45">
      <c r="A134" s="20">
        <v>59</v>
      </c>
      <c r="B134" s="20" t="s">
        <v>1012</v>
      </c>
      <c r="C134" s="20" t="s">
        <v>1016</v>
      </c>
      <c r="D134" s="20" t="s">
        <v>19</v>
      </c>
      <c r="E134" s="20">
        <v>5</v>
      </c>
      <c r="F134" s="20">
        <v>-8.4809999999999999</v>
      </c>
      <c r="G134" s="20">
        <v>-63.027999999999999</v>
      </c>
      <c r="H134" s="20">
        <v>16575</v>
      </c>
    </row>
    <row r="135" spans="1:15" x14ac:dyDescent="0.45">
      <c r="A135" s="20">
        <v>60</v>
      </c>
      <c r="B135" s="20" t="s">
        <v>1012</v>
      </c>
      <c r="C135" s="20" t="s">
        <v>1015</v>
      </c>
      <c r="D135" s="20" t="s">
        <v>19</v>
      </c>
      <c r="E135" s="20">
        <v>6</v>
      </c>
      <c r="F135" s="20">
        <v>-8.5169999999999995</v>
      </c>
      <c r="G135" s="20">
        <v>-62.756999999999998</v>
      </c>
      <c r="H135" s="20">
        <v>16582</v>
      </c>
    </row>
    <row r="136" spans="1:15" x14ac:dyDescent="0.45">
      <c r="A136" s="20">
        <v>61</v>
      </c>
      <c r="B136" s="20" t="s">
        <v>1012</v>
      </c>
      <c r="C136" s="20" t="s">
        <v>1014</v>
      </c>
      <c r="D136" s="20" t="s">
        <v>19</v>
      </c>
      <c r="E136" s="20">
        <v>7</v>
      </c>
      <c r="F136" s="20">
        <v>-8.4469999999999992</v>
      </c>
      <c r="G136" s="20">
        <v>-62.472999999999999</v>
      </c>
      <c r="H136" s="20">
        <v>16572</v>
      </c>
    </row>
    <row r="137" spans="1:15" x14ac:dyDescent="0.45">
      <c r="A137" s="20">
        <v>62</v>
      </c>
      <c r="B137" s="20" t="s">
        <v>1012</v>
      </c>
      <c r="C137" s="20" t="s">
        <v>1013</v>
      </c>
      <c r="D137" s="20" t="s">
        <v>19</v>
      </c>
      <c r="E137" s="20">
        <v>8</v>
      </c>
      <c r="F137" s="20">
        <v>-8.3770000000000007</v>
      </c>
      <c r="G137" s="20">
        <v>-62.249000000000002</v>
      </c>
      <c r="H137" s="20">
        <v>16583</v>
      </c>
      <c r="J137" s="72" t="s">
        <v>25</v>
      </c>
      <c r="K137" s="71" t="s">
        <v>542</v>
      </c>
      <c r="L137" s="71" t="s">
        <v>541</v>
      </c>
      <c r="M137" s="71" t="s">
        <v>693</v>
      </c>
      <c r="N137" s="71" t="s">
        <v>692</v>
      </c>
      <c r="O137" s="70" t="s">
        <v>691</v>
      </c>
    </row>
    <row r="138" spans="1:15" x14ac:dyDescent="0.45">
      <c r="A138" s="20">
        <v>63</v>
      </c>
      <c r="B138" s="20" t="s">
        <v>1012</v>
      </c>
      <c r="C138" s="20" t="s">
        <v>1011</v>
      </c>
      <c r="D138" s="20" t="s">
        <v>19</v>
      </c>
      <c r="E138" s="20">
        <v>9</v>
      </c>
      <c r="F138" s="20">
        <v>-8.3680000000000003</v>
      </c>
      <c r="G138" s="20">
        <v>-62.112000000000002</v>
      </c>
      <c r="H138" s="20">
        <v>16696</v>
      </c>
      <c r="J138" s="69" t="str">
        <f>B135</f>
        <v xml:space="preserve">    P-1518</v>
      </c>
      <c r="K138" s="68" t="str">
        <f>C135</f>
        <v xml:space="preserve">   2022/06/03 00:46:59</v>
      </c>
      <c r="L138" s="68" t="str">
        <f>D135</f>
        <v xml:space="preserve">           1-12</v>
      </c>
      <c r="M138" s="67">
        <f>AVERAGE(F135:F138)</f>
        <v>-8.4272500000000008</v>
      </c>
      <c r="N138" s="67">
        <f>AVERAGE(G135:G138)</f>
        <v>-62.397749999999995</v>
      </c>
      <c r="O138" s="66">
        <f>AVERAGE(H135:H138)</f>
        <v>16608.25</v>
      </c>
    </row>
    <row r="139" spans="1:15" x14ac:dyDescent="0.45">
      <c r="A139" s="20">
        <v>64</v>
      </c>
      <c r="B139" s="20" t="s">
        <v>1002</v>
      </c>
      <c r="C139" s="20" t="s">
        <v>1010</v>
      </c>
      <c r="D139" s="20" t="s">
        <v>20</v>
      </c>
      <c r="E139" s="20">
        <v>1</v>
      </c>
      <c r="F139" s="20">
        <v>-8.3640000000000008</v>
      </c>
      <c r="G139" s="20">
        <v>-61.786000000000001</v>
      </c>
      <c r="H139" s="20">
        <v>16877</v>
      </c>
      <c r="J139" s="65"/>
      <c r="K139" s="65"/>
      <c r="L139" s="64" t="s">
        <v>689</v>
      </c>
      <c r="M139" s="63">
        <f>STDEV(F135:F138)</f>
        <v>6.9476015045960918E-2</v>
      </c>
      <c r="N139" s="63">
        <f>STDEV(G135:G138)</f>
        <v>0.28195906913356328</v>
      </c>
      <c r="O139" s="62">
        <f>STDEV(H135:H138)</f>
        <v>58.710447678983563</v>
      </c>
    </row>
    <row r="140" spans="1:15" x14ac:dyDescent="0.45">
      <c r="A140" s="20">
        <v>65</v>
      </c>
      <c r="B140" s="20" t="s">
        <v>1002</v>
      </c>
      <c r="C140" s="20" t="s">
        <v>1009</v>
      </c>
      <c r="D140" s="20" t="s">
        <v>20</v>
      </c>
      <c r="E140" s="20">
        <v>2</v>
      </c>
      <c r="F140" s="20">
        <v>-8.2840000000000007</v>
      </c>
      <c r="G140" s="20">
        <v>-61.030999999999999</v>
      </c>
      <c r="H140" s="20">
        <v>17315</v>
      </c>
    </row>
    <row r="141" spans="1:15" x14ac:dyDescent="0.45">
      <c r="A141" s="20">
        <v>66</v>
      </c>
      <c r="B141" s="20" t="s">
        <v>1002</v>
      </c>
      <c r="C141" s="20" t="s">
        <v>1008</v>
      </c>
      <c r="D141" s="20" t="s">
        <v>20</v>
      </c>
      <c r="E141" s="20">
        <v>3</v>
      </c>
      <c r="F141" s="20">
        <v>-8.4090000000000007</v>
      </c>
      <c r="G141" s="20">
        <v>-61.487000000000002</v>
      </c>
      <c r="H141" s="20">
        <v>16782</v>
      </c>
    </row>
    <row r="142" spans="1:15" x14ac:dyDescent="0.45">
      <c r="A142" s="20">
        <v>67</v>
      </c>
      <c r="B142" s="20" t="s">
        <v>1002</v>
      </c>
      <c r="C142" s="20" t="s">
        <v>1007</v>
      </c>
      <c r="D142" s="20" t="s">
        <v>20</v>
      </c>
      <c r="E142" s="20">
        <v>4</v>
      </c>
      <c r="F142" s="20">
        <v>-8.3849999999999998</v>
      </c>
      <c r="G142" s="20">
        <v>-61.755000000000003</v>
      </c>
      <c r="H142" s="20">
        <v>16736</v>
      </c>
    </row>
    <row r="143" spans="1:15" x14ac:dyDescent="0.45">
      <c r="A143" s="20">
        <v>68</v>
      </c>
      <c r="B143" s="20" t="s">
        <v>1002</v>
      </c>
      <c r="C143" s="20" t="s">
        <v>1006</v>
      </c>
      <c r="D143" s="20" t="s">
        <v>20</v>
      </c>
      <c r="E143" s="20">
        <v>5</v>
      </c>
      <c r="F143" s="20">
        <v>-8.3119999999999994</v>
      </c>
      <c r="G143" s="20">
        <v>-61.338000000000001</v>
      </c>
      <c r="H143" s="20">
        <v>16764</v>
      </c>
    </row>
    <row r="144" spans="1:15" x14ac:dyDescent="0.45">
      <c r="A144" s="20">
        <v>69</v>
      </c>
      <c r="B144" s="20" t="s">
        <v>1002</v>
      </c>
      <c r="C144" s="20" t="s">
        <v>1005</v>
      </c>
      <c r="D144" s="20" t="s">
        <v>20</v>
      </c>
      <c r="E144" s="20">
        <v>6</v>
      </c>
      <c r="F144" s="20">
        <v>-8.3149999999999995</v>
      </c>
      <c r="G144" s="20">
        <v>-61.305999999999997</v>
      </c>
      <c r="H144" s="20">
        <v>16756</v>
      </c>
    </row>
    <row r="145" spans="1:15" x14ac:dyDescent="0.45">
      <c r="A145" s="20">
        <v>70</v>
      </c>
      <c r="B145" s="20" t="s">
        <v>1002</v>
      </c>
      <c r="C145" s="20" t="s">
        <v>1004</v>
      </c>
      <c r="D145" s="20" t="s">
        <v>20</v>
      </c>
      <c r="E145" s="20">
        <v>7</v>
      </c>
      <c r="F145" s="20">
        <v>-8.32</v>
      </c>
      <c r="G145" s="20">
        <v>-61.247</v>
      </c>
      <c r="H145" s="20">
        <v>16759</v>
      </c>
    </row>
    <row r="146" spans="1:15" x14ac:dyDescent="0.45">
      <c r="A146" s="20">
        <v>71</v>
      </c>
      <c r="B146" s="20" t="s">
        <v>1002</v>
      </c>
      <c r="C146" s="20" t="s">
        <v>1003</v>
      </c>
      <c r="D146" s="20" t="s">
        <v>20</v>
      </c>
      <c r="E146" s="20">
        <v>8</v>
      </c>
      <c r="F146" s="20">
        <v>-8.3010000000000002</v>
      </c>
      <c r="G146" s="20">
        <v>-61.091999999999999</v>
      </c>
      <c r="H146" s="20">
        <v>16783</v>
      </c>
      <c r="J146" s="72" t="s">
        <v>25</v>
      </c>
      <c r="K146" s="71" t="s">
        <v>542</v>
      </c>
      <c r="L146" s="71" t="s">
        <v>541</v>
      </c>
      <c r="M146" s="71" t="s">
        <v>693</v>
      </c>
      <c r="N146" s="71" t="s">
        <v>692</v>
      </c>
      <c r="O146" s="70" t="s">
        <v>691</v>
      </c>
    </row>
    <row r="147" spans="1:15" x14ac:dyDescent="0.45">
      <c r="A147" s="20">
        <v>72</v>
      </c>
      <c r="B147" s="20" t="s">
        <v>1002</v>
      </c>
      <c r="C147" s="20" t="s">
        <v>1001</v>
      </c>
      <c r="D147" s="20" t="s">
        <v>20</v>
      </c>
      <c r="E147" s="20">
        <v>9</v>
      </c>
      <c r="F147" s="20">
        <v>-8.2929999999999993</v>
      </c>
      <c r="G147" s="20">
        <v>-61</v>
      </c>
      <c r="H147" s="20">
        <v>16661</v>
      </c>
      <c r="J147" s="69" t="str">
        <f>B144</f>
        <v xml:space="preserve">    P-1519</v>
      </c>
      <c r="K147" s="68" t="str">
        <f>C144</f>
        <v xml:space="preserve">   2022/06/03 02:16:44</v>
      </c>
      <c r="L147" s="68" t="str">
        <f>D144</f>
        <v xml:space="preserve">           1-13</v>
      </c>
      <c r="M147" s="67">
        <f>AVERAGE(F144:F147)</f>
        <v>-8.3072499999999998</v>
      </c>
      <c r="N147" s="67">
        <f>AVERAGE(G144:G147)</f>
        <v>-61.161249999999995</v>
      </c>
      <c r="O147" s="66">
        <f>AVERAGE(H144:H147)</f>
        <v>16739.75</v>
      </c>
    </row>
    <row r="148" spans="1:15" x14ac:dyDescent="0.45">
      <c r="A148" s="20">
        <v>73</v>
      </c>
      <c r="B148" s="20" t="s">
        <v>636</v>
      </c>
      <c r="C148" s="20" t="s">
        <v>1000</v>
      </c>
      <c r="D148" s="20" t="s">
        <v>21</v>
      </c>
      <c r="E148" s="20">
        <v>1</v>
      </c>
      <c r="F148" s="20">
        <v>15.667999999999999</v>
      </c>
      <c r="G148" s="20">
        <v>-11.978</v>
      </c>
      <c r="H148" s="20">
        <v>16657</v>
      </c>
      <c r="J148" s="65"/>
      <c r="K148" s="65"/>
      <c r="L148" s="64" t="s">
        <v>689</v>
      </c>
      <c r="M148" s="63">
        <f>STDEV(F144:F147)</f>
        <v>1.2446552400832644E-2</v>
      </c>
      <c r="N148" s="63">
        <f>STDEV(G144:G147)</f>
        <v>0.14035995392798642</v>
      </c>
      <c r="O148" s="62">
        <f>STDEV(H144:H147)</f>
        <v>53.872534746380737</v>
      </c>
    </row>
    <row r="149" spans="1:15" x14ac:dyDescent="0.45">
      <c r="A149" s="20">
        <v>74</v>
      </c>
      <c r="B149" s="20" t="s">
        <v>636</v>
      </c>
      <c r="C149" s="20" t="s">
        <v>999</v>
      </c>
      <c r="D149" s="20" t="s">
        <v>21</v>
      </c>
      <c r="E149" s="20">
        <v>2</v>
      </c>
      <c r="F149" s="20">
        <v>16.053999999999998</v>
      </c>
      <c r="G149" s="20">
        <v>-8.8919999999999995</v>
      </c>
      <c r="H149" s="20">
        <v>16817</v>
      </c>
    </row>
    <row r="150" spans="1:15" x14ac:dyDescent="0.45">
      <c r="A150" s="20">
        <v>75</v>
      </c>
      <c r="B150" s="20" t="s">
        <v>636</v>
      </c>
      <c r="C150" s="20" t="s">
        <v>998</v>
      </c>
      <c r="D150" s="20" t="s">
        <v>21</v>
      </c>
      <c r="E150" s="20">
        <v>3</v>
      </c>
      <c r="F150" s="20">
        <v>16.984999999999999</v>
      </c>
      <c r="G150" s="20">
        <v>-6.9370000000000003</v>
      </c>
      <c r="H150" s="20">
        <v>16587</v>
      </c>
    </row>
    <row r="151" spans="1:15" x14ac:dyDescent="0.45">
      <c r="A151" s="20">
        <v>76</v>
      </c>
      <c r="B151" s="20" t="s">
        <v>636</v>
      </c>
      <c r="C151" s="20" t="s">
        <v>997</v>
      </c>
      <c r="D151" s="20" t="s">
        <v>21</v>
      </c>
      <c r="E151" s="20">
        <v>4</v>
      </c>
      <c r="F151" s="20">
        <v>17.228999999999999</v>
      </c>
      <c r="G151" s="20">
        <v>-6.2670000000000003</v>
      </c>
      <c r="H151" s="20">
        <v>16458</v>
      </c>
    </row>
    <row r="152" spans="1:15" x14ac:dyDescent="0.45">
      <c r="A152" s="20">
        <v>77</v>
      </c>
      <c r="B152" s="20" t="s">
        <v>636</v>
      </c>
      <c r="C152" s="20" t="s">
        <v>996</v>
      </c>
      <c r="D152" s="20" t="s">
        <v>21</v>
      </c>
      <c r="E152" s="20">
        <v>5</v>
      </c>
      <c r="F152" s="20">
        <v>17.334</v>
      </c>
      <c r="G152" s="20">
        <v>-5.9279999999999999</v>
      </c>
      <c r="H152" s="20">
        <v>16423</v>
      </c>
    </row>
    <row r="153" spans="1:15" x14ac:dyDescent="0.45">
      <c r="A153" s="20">
        <v>78</v>
      </c>
      <c r="B153" s="20" t="s">
        <v>636</v>
      </c>
      <c r="C153" s="20" t="s">
        <v>635</v>
      </c>
      <c r="D153" s="20" t="s">
        <v>21</v>
      </c>
      <c r="E153" s="20">
        <v>6</v>
      </c>
      <c r="F153" s="20">
        <v>17.382999999999999</v>
      </c>
      <c r="G153" s="20">
        <v>-5.7370000000000001</v>
      </c>
      <c r="H153" s="20">
        <v>16401</v>
      </c>
    </row>
    <row r="154" spans="1:15" x14ac:dyDescent="0.45">
      <c r="A154" s="20">
        <v>79</v>
      </c>
      <c r="B154" s="20" t="s">
        <v>636</v>
      </c>
      <c r="C154" s="20" t="s">
        <v>995</v>
      </c>
      <c r="D154" s="20" t="s">
        <v>21</v>
      </c>
      <c r="E154" s="20">
        <v>7</v>
      </c>
      <c r="F154" s="20">
        <v>17.484999999999999</v>
      </c>
      <c r="G154" s="20">
        <v>-5.6920000000000002</v>
      </c>
      <c r="H154" s="20">
        <v>16332</v>
      </c>
    </row>
    <row r="155" spans="1:15" x14ac:dyDescent="0.45">
      <c r="A155" s="20">
        <v>80</v>
      </c>
      <c r="B155" s="20" t="s">
        <v>636</v>
      </c>
      <c r="C155" s="20" t="s">
        <v>994</v>
      </c>
      <c r="D155" s="20" t="s">
        <v>21</v>
      </c>
      <c r="E155" s="20">
        <v>8</v>
      </c>
      <c r="F155" s="20">
        <v>17.486999999999998</v>
      </c>
      <c r="G155" s="20">
        <v>-5.3760000000000003</v>
      </c>
      <c r="H155" s="20">
        <v>16492</v>
      </c>
      <c r="J155" s="72" t="s">
        <v>25</v>
      </c>
      <c r="K155" s="71" t="s">
        <v>542</v>
      </c>
      <c r="L155" s="71" t="s">
        <v>541</v>
      </c>
      <c r="M155" s="71" t="s">
        <v>693</v>
      </c>
      <c r="N155" s="71" t="s">
        <v>692</v>
      </c>
      <c r="O155" s="70" t="s">
        <v>691</v>
      </c>
    </row>
    <row r="156" spans="1:15" x14ac:dyDescent="0.45">
      <c r="A156" s="20">
        <v>81</v>
      </c>
      <c r="B156" s="20" t="s">
        <v>636</v>
      </c>
      <c r="C156" s="20" t="s">
        <v>993</v>
      </c>
      <c r="D156" s="20" t="s">
        <v>21</v>
      </c>
      <c r="E156" s="20">
        <v>9</v>
      </c>
      <c r="F156" s="20">
        <v>17.545000000000002</v>
      </c>
      <c r="G156" s="20">
        <v>-5.2850000000000001</v>
      </c>
      <c r="H156" s="20">
        <v>16473</v>
      </c>
      <c r="J156" s="69" t="str">
        <f>B153</f>
        <v xml:space="preserve">    P-1520</v>
      </c>
      <c r="K156" s="68" t="str">
        <f>C153</f>
        <v xml:space="preserve">   2022/06/03 03:46:28</v>
      </c>
      <c r="L156" s="68" t="str">
        <f>D153</f>
        <v xml:space="preserve">           1-14</v>
      </c>
      <c r="M156" s="67">
        <f>AVERAGE(F153:F156)</f>
        <v>17.474999999999998</v>
      </c>
      <c r="N156" s="67">
        <f>AVERAGE(G153:G156)</f>
        <v>-5.5225</v>
      </c>
      <c r="O156" s="66">
        <f>AVERAGE(H153:H156)</f>
        <v>16424.5</v>
      </c>
    </row>
    <row r="157" spans="1:15" x14ac:dyDescent="0.45">
      <c r="A157" s="20">
        <v>82</v>
      </c>
      <c r="B157" s="20" t="s">
        <v>633</v>
      </c>
      <c r="C157" s="20" t="s">
        <v>992</v>
      </c>
      <c r="D157" s="20" t="s">
        <v>22</v>
      </c>
      <c r="E157" s="20">
        <v>1</v>
      </c>
      <c r="F157" s="20">
        <v>17.882000000000001</v>
      </c>
      <c r="G157" s="20">
        <v>-4.2699999999999996</v>
      </c>
      <c r="H157" s="20">
        <v>16492</v>
      </c>
      <c r="J157" s="65"/>
      <c r="K157" s="65"/>
      <c r="L157" s="64" t="s">
        <v>689</v>
      </c>
      <c r="M157" s="63">
        <f>STDEV(F153:F156)</f>
        <v>6.734983296193181E-2</v>
      </c>
      <c r="N157" s="63">
        <f>STDEV(G153:G156)</f>
        <v>0.22554304836697284</v>
      </c>
      <c r="O157" s="62">
        <f>STDEV(H153:H156)</f>
        <v>73.06846104852626</v>
      </c>
    </row>
    <row r="158" spans="1:15" x14ac:dyDescent="0.45">
      <c r="A158" s="20">
        <v>83</v>
      </c>
      <c r="B158" s="20" t="s">
        <v>633</v>
      </c>
      <c r="C158" s="20" t="s">
        <v>991</v>
      </c>
      <c r="D158" s="20" t="s">
        <v>22</v>
      </c>
      <c r="E158" s="20">
        <v>2</v>
      </c>
      <c r="F158" s="20">
        <v>16.504000000000001</v>
      </c>
      <c r="G158" s="20">
        <v>-6.1210000000000004</v>
      </c>
      <c r="H158" s="20">
        <v>17745</v>
      </c>
    </row>
    <row r="159" spans="1:15" x14ac:dyDescent="0.45">
      <c r="A159" s="20">
        <v>84</v>
      </c>
      <c r="B159" s="20" t="s">
        <v>633</v>
      </c>
      <c r="C159" s="20" t="s">
        <v>990</v>
      </c>
      <c r="D159" s="20" t="s">
        <v>22</v>
      </c>
      <c r="E159" s="20">
        <v>3</v>
      </c>
      <c r="F159" s="20">
        <v>17.728000000000002</v>
      </c>
      <c r="G159" s="20">
        <v>-4.8490000000000002</v>
      </c>
      <c r="H159" s="20">
        <v>16038</v>
      </c>
    </row>
    <row r="160" spans="1:15" x14ac:dyDescent="0.45">
      <c r="A160" s="20">
        <v>85</v>
      </c>
      <c r="B160" s="20" t="s">
        <v>633</v>
      </c>
      <c r="C160" s="20" t="s">
        <v>989</v>
      </c>
      <c r="D160" s="20" t="s">
        <v>22</v>
      </c>
      <c r="E160" s="20">
        <v>4</v>
      </c>
      <c r="F160" s="20">
        <v>17.759</v>
      </c>
      <c r="G160" s="20">
        <v>-4.3719999999999999</v>
      </c>
      <c r="H160" s="20">
        <v>16299</v>
      </c>
    </row>
    <row r="161" spans="1:15" x14ac:dyDescent="0.45">
      <c r="A161" s="20">
        <v>86</v>
      </c>
      <c r="B161" s="20" t="s">
        <v>633</v>
      </c>
      <c r="C161" s="20" t="s">
        <v>988</v>
      </c>
      <c r="D161" s="20" t="s">
        <v>22</v>
      </c>
      <c r="E161" s="20">
        <v>5</v>
      </c>
      <c r="F161" s="20">
        <v>17.786999999999999</v>
      </c>
      <c r="G161" s="20">
        <v>-4.2510000000000003</v>
      </c>
      <c r="H161" s="20">
        <v>16198</v>
      </c>
    </row>
    <row r="162" spans="1:15" x14ac:dyDescent="0.45">
      <c r="A162" s="20">
        <v>87</v>
      </c>
      <c r="B162" s="20" t="s">
        <v>633</v>
      </c>
      <c r="C162" s="20" t="s">
        <v>632</v>
      </c>
      <c r="D162" s="20" t="s">
        <v>22</v>
      </c>
      <c r="E162" s="20">
        <v>6</v>
      </c>
      <c r="F162" s="20">
        <v>17.792000000000002</v>
      </c>
      <c r="G162" s="20">
        <v>-4.5270000000000001</v>
      </c>
      <c r="H162" s="20">
        <v>16051</v>
      </c>
    </row>
    <row r="163" spans="1:15" x14ac:dyDescent="0.45">
      <c r="A163" s="20">
        <v>88</v>
      </c>
      <c r="B163" s="20" t="s">
        <v>633</v>
      </c>
      <c r="C163" s="20" t="s">
        <v>987</v>
      </c>
      <c r="D163" s="20" t="s">
        <v>22</v>
      </c>
      <c r="E163" s="20">
        <v>7</v>
      </c>
      <c r="F163" s="20">
        <v>17.814</v>
      </c>
      <c r="G163" s="20">
        <v>-4.5519999999999996</v>
      </c>
      <c r="H163" s="20">
        <v>16190</v>
      </c>
    </row>
    <row r="164" spans="1:15" x14ac:dyDescent="0.45">
      <c r="A164" s="20">
        <v>89</v>
      </c>
      <c r="B164" s="20" t="s">
        <v>633</v>
      </c>
      <c r="C164" s="20" t="s">
        <v>986</v>
      </c>
      <c r="D164" s="20" t="s">
        <v>22</v>
      </c>
      <c r="E164" s="20">
        <v>8</v>
      </c>
      <c r="F164" s="20">
        <v>17.895</v>
      </c>
      <c r="G164" s="20">
        <v>-4.3440000000000003</v>
      </c>
      <c r="H164" s="20">
        <v>16168</v>
      </c>
      <c r="J164" s="72" t="s">
        <v>25</v>
      </c>
      <c r="K164" s="71" t="s">
        <v>542</v>
      </c>
      <c r="L164" s="71" t="s">
        <v>541</v>
      </c>
      <c r="M164" s="71" t="s">
        <v>693</v>
      </c>
      <c r="N164" s="71" t="s">
        <v>692</v>
      </c>
      <c r="O164" s="70" t="s">
        <v>691</v>
      </c>
    </row>
    <row r="165" spans="1:15" x14ac:dyDescent="0.45">
      <c r="A165" s="20">
        <v>90</v>
      </c>
      <c r="B165" s="20" t="s">
        <v>633</v>
      </c>
      <c r="C165" s="20" t="s">
        <v>985</v>
      </c>
      <c r="D165" s="20" t="s">
        <v>22</v>
      </c>
      <c r="E165" s="20">
        <v>9</v>
      </c>
      <c r="F165" s="20">
        <v>17.898</v>
      </c>
      <c r="G165" s="20">
        <v>-4.2960000000000003</v>
      </c>
      <c r="H165" s="20">
        <v>16077</v>
      </c>
      <c r="J165" s="69" t="str">
        <f>B162</f>
        <v xml:space="preserve">    P-1521</v>
      </c>
      <c r="K165" s="68" t="str">
        <f>C162</f>
        <v xml:space="preserve">   2022/06/03 05:16:09</v>
      </c>
      <c r="L165" s="68" t="str">
        <f>D162</f>
        <v xml:space="preserve">           1-15</v>
      </c>
      <c r="M165" s="67">
        <f>AVERAGE(F162:F165)</f>
        <v>17.84975</v>
      </c>
      <c r="N165" s="67">
        <f>AVERAGE(G162:G165)</f>
        <v>-4.4297500000000003</v>
      </c>
      <c r="O165" s="66">
        <f>AVERAGE(H162:H165)</f>
        <v>16121.5</v>
      </c>
    </row>
    <row r="166" spans="1:15" x14ac:dyDescent="0.45">
      <c r="A166" s="20">
        <v>91</v>
      </c>
      <c r="B166" s="20" t="s">
        <v>517</v>
      </c>
      <c r="C166" s="20" t="s">
        <v>984</v>
      </c>
      <c r="D166" s="20" t="s">
        <v>10</v>
      </c>
      <c r="E166" s="20">
        <v>1</v>
      </c>
      <c r="F166" s="20">
        <v>-17.667000000000002</v>
      </c>
      <c r="G166" s="20">
        <v>-138.87899999999999</v>
      </c>
      <c r="H166" s="20">
        <v>16950</v>
      </c>
      <c r="J166" s="65"/>
      <c r="K166" s="65"/>
      <c r="L166" s="64" t="s">
        <v>689</v>
      </c>
      <c r="M166" s="63">
        <f>STDEV(F162:F165)</f>
        <v>5.4738012386274258E-2</v>
      </c>
      <c r="N166" s="63">
        <f>STDEV(G162:G165)</f>
        <v>0.1286400015547261</v>
      </c>
      <c r="O166" s="62">
        <f>STDEV(H162:H165)</f>
        <v>67.835585548196363</v>
      </c>
    </row>
    <row r="167" spans="1:15" x14ac:dyDescent="0.45">
      <c r="A167" s="20">
        <v>92</v>
      </c>
      <c r="B167" s="20" t="s">
        <v>517</v>
      </c>
      <c r="C167" s="20" t="s">
        <v>983</v>
      </c>
      <c r="D167" s="20" t="s">
        <v>10</v>
      </c>
      <c r="E167" s="20">
        <v>2</v>
      </c>
      <c r="F167" s="20">
        <v>-18.902999999999999</v>
      </c>
      <c r="G167" s="20">
        <v>-149.351</v>
      </c>
      <c r="H167" s="20">
        <v>17503</v>
      </c>
    </row>
    <row r="168" spans="1:15" x14ac:dyDescent="0.45">
      <c r="A168" s="20">
        <v>93</v>
      </c>
      <c r="B168" s="20" t="s">
        <v>517</v>
      </c>
      <c r="C168" s="20" t="s">
        <v>982</v>
      </c>
      <c r="D168" s="20" t="s">
        <v>10</v>
      </c>
      <c r="E168" s="20">
        <v>3</v>
      </c>
      <c r="F168" s="20">
        <v>-19.347000000000001</v>
      </c>
      <c r="G168" s="20">
        <v>-152.38399999999999</v>
      </c>
      <c r="H168" s="20">
        <v>16706</v>
      </c>
    </row>
    <row r="169" spans="1:15" x14ac:dyDescent="0.45">
      <c r="A169" s="20">
        <v>94</v>
      </c>
      <c r="B169" s="20" t="s">
        <v>517</v>
      </c>
      <c r="C169" s="20" t="s">
        <v>981</v>
      </c>
      <c r="D169" s="20" t="s">
        <v>10</v>
      </c>
      <c r="E169" s="20">
        <v>4</v>
      </c>
      <c r="F169" s="20">
        <v>-19.52</v>
      </c>
      <c r="G169" s="20">
        <v>-153.9</v>
      </c>
      <c r="H169" s="20">
        <v>16436</v>
      </c>
    </row>
    <row r="170" spans="1:15" x14ac:dyDescent="0.45">
      <c r="A170" s="20">
        <v>95</v>
      </c>
      <c r="B170" s="20" t="s">
        <v>517</v>
      </c>
      <c r="C170" s="20" t="s">
        <v>980</v>
      </c>
      <c r="D170" s="20" t="s">
        <v>10</v>
      </c>
      <c r="E170" s="20">
        <v>5</v>
      </c>
      <c r="F170" s="20">
        <v>-19.673999999999999</v>
      </c>
      <c r="G170" s="20">
        <v>-154.71199999999999</v>
      </c>
      <c r="H170" s="20">
        <v>16538</v>
      </c>
    </row>
    <row r="171" spans="1:15" x14ac:dyDescent="0.45">
      <c r="A171" s="20">
        <v>96</v>
      </c>
      <c r="B171" s="20" t="s">
        <v>517</v>
      </c>
      <c r="C171" s="20" t="s">
        <v>516</v>
      </c>
      <c r="D171" s="20" t="s">
        <v>10</v>
      </c>
      <c r="E171" s="20">
        <v>6</v>
      </c>
      <c r="F171" s="20">
        <v>-19.754999999999999</v>
      </c>
      <c r="G171" s="20">
        <v>-155.303</v>
      </c>
      <c r="H171" s="20">
        <v>16649</v>
      </c>
    </row>
    <row r="172" spans="1:15" x14ac:dyDescent="0.45">
      <c r="A172" s="20">
        <v>97</v>
      </c>
      <c r="B172" s="20" t="s">
        <v>517</v>
      </c>
      <c r="C172" s="20" t="s">
        <v>979</v>
      </c>
      <c r="D172" s="20" t="s">
        <v>10</v>
      </c>
      <c r="E172" s="20">
        <v>7</v>
      </c>
      <c r="F172" s="20">
        <v>-19.803999999999998</v>
      </c>
      <c r="G172" s="20">
        <v>-155.71799999999999</v>
      </c>
      <c r="H172" s="20">
        <v>16642</v>
      </c>
    </row>
    <row r="173" spans="1:15" x14ac:dyDescent="0.45">
      <c r="A173" s="20">
        <v>98</v>
      </c>
      <c r="B173" s="20" t="s">
        <v>517</v>
      </c>
      <c r="C173" s="20" t="s">
        <v>978</v>
      </c>
      <c r="D173" s="20" t="s">
        <v>10</v>
      </c>
      <c r="E173" s="20">
        <v>8</v>
      </c>
      <c r="F173" s="20">
        <v>-19.821999999999999</v>
      </c>
      <c r="G173" s="20">
        <v>-156.047</v>
      </c>
      <c r="H173" s="20">
        <v>16662</v>
      </c>
      <c r="J173" s="72" t="s">
        <v>25</v>
      </c>
      <c r="K173" s="71" t="s">
        <v>542</v>
      </c>
      <c r="L173" s="71" t="s">
        <v>541</v>
      </c>
      <c r="M173" s="71" t="s">
        <v>693</v>
      </c>
      <c r="N173" s="71" t="s">
        <v>692</v>
      </c>
      <c r="O173" s="70" t="s">
        <v>691</v>
      </c>
    </row>
    <row r="174" spans="1:15" x14ac:dyDescent="0.45">
      <c r="A174" s="20">
        <v>99</v>
      </c>
      <c r="B174" s="20" t="s">
        <v>517</v>
      </c>
      <c r="C174" s="20" t="s">
        <v>977</v>
      </c>
      <c r="D174" s="20" t="s">
        <v>10</v>
      </c>
      <c r="E174" s="20">
        <v>9</v>
      </c>
      <c r="F174" s="20">
        <v>-19.890999999999998</v>
      </c>
      <c r="G174" s="20">
        <v>-156.239</v>
      </c>
      <c r="H174" s="20">
        <v>16536</v>
      </c>
      <c r="J174" s="69" t="str">
        <f>B171</f>
        <v xml:space="preserve">    P-1522</v>
      </c>
      <c r="K174" s="68" t="str">
        <f>C171</f>
        <v xml:space="preserve">   2022/06/03 06:39:13</v>
      </c>
      <c r="L174" s="68" t="str">
        <f>D171</f>
        <v xml:space="preserve">           1-03</v>
      </c>
      <c r="M174" s="67">
        <f>AVERAGE(F171:F174)</f>
        <v>-19.817999999999998</v>
      </c>
      <c r="N174" s="67">
        <f>AVERAGE(G171:G174)</f>
        <v>-155.82675</v>
      </c>
      <c r="O174" s="66">
        <f>AVERAGE(H171:H174)</f>
        <v>16622.25</v>
      </c>
    </row>
    <row r="175" spans="1:15" x14ac:dyDescent="0.45">
      <c r="A175" s="20">
        <v>100</v>
      </c>
      <c r="B175" s="20" t="s">
        <v>630</v>
      </c>
      <c r="C175" s="20" t="s">
        <v>976</v>
      </c>
      <c r="D175" s="20" t="s">
        <v>628</v>
      </c>
      <c r="E175" s="20">
        <v>1</v>
      </c>
      <c r="F175" s="20">
        <v>13.137</v>
      </c>
      <c r="G175" s="20">
        <v>-25.097000000000001</v>
      </c>
      <c r="H175" s="20">
        <v>16615</v>
      </c>
      <c r="J175" s="65"/>
      <c r="K175" s="65"/>
      <c r="L175" s="64" t="s">
        <v>689</v>
      </c>
      <c r="M175" s="63">
        <f>STDEV(F171:F174)</f>
        <v>5.6302753041036706E-2</v>
      </c>
      <c r="N175" s="63">
        <f>STDEV(G171:G174)</f>
        <v>0.41012223787549301</v>
      </c>
      <c r="O175" s="62">
        <f>STDEV(H171:H174)</f>
        <v>58.094032969545729</v>
      </c>
    </row>
    <row r="176" spans="1:15" x14ac:dyDescent="0.45">
      <c r="A176" s="20">
        <v>101</v>
      </c>
      <c r="B176" s="20" t="s">
        <v>630</v>
      </c>
      <c r="C176" s="20" t="s">
        <v>975</v>
      </c>
      <c r="D176" s="20" t="s">
        <v>628</v>
      </c>
      <c r="E176" s="20">
        <v>2</v>
      </c>
      <c r="F176" s="20">
        <v>14.221</v>
      </c>
      <c r="G176" s="20">
        <v>-14.179</v>
      </c>
      <c r="H176" s="20">
        <v>16413</v>
      </c>
    </row>
    <row r="177" spans="1:15" x14ac:dyDescent="0.45">
      <c r="A177" s="20">
        <v>102</v>
      </c>
      <c r="B177" s="20" t="s">
        <v>630</v>
      </c>
      <c r="C177" s="20" t="s">
        <v>974</v>
      </c>
      <c r="D177" s="20" t="s">
        <v>628</v>
      </c>
      <c r="E177" s="20">
        <v>3</v>
      </c>
      <c r="F177" s="20">
        <v>15.068</v>
      </c>
      <c r="G177" s="20">
        <v>-10.815</v>
      </c>
      <c r="H177" s="20">
        <v>16231</v>
      </c>
    </row>
    <row r="178" spans="1:15" x14ac:dyDescent="0.45">
      <c r="A178" s="20">
        <v>103</v>
      </c>
      <c r="B178" s="20" t="s">
        <v>630</v>
      </c>
      <c r="C178" s="20" t="s">
        <v>629</v>
      </c>
      <c r="D178" s="20" t="s">
        <v>628</v>
      </c>
      <c r="E178" s="20">
        <v>4</v>
      </c>
      <c r="F178" s="20">
        <v>15.29</v>
      </c>
      <c r="G178" s="20">
        <v>-9.5640000000000001</v>
      </c>
      <c r="H178" s="20">
        <v>16038</v>
      </c>
    </row>
    <row r="179" spans="1:15" x14ac:dyDescent="0.45">
      <c r="A179" s="20">
        <v>104</v>
      </c>
      <c r="B179" s="20" t="s">
        <v>630</v>
      </c>
      <c r="C179" s="20" t="s">
        <v>973</v>
      </c>
      <c r="D179" s="20" t="s">
        <v>628</v>
      </c>
      <c r="E179" s="20">
        <v>5</v>
      </c>
      <c r="F179" s="20">
        <v>15.327999999999999</v>
      </c>
      <c r="G179" s="20">
        <v>-8.9529999999999994</v>
      </c>
      <c r="H179" s="20">
        <v>15918</v>
      </c>
    </row>
    <row r="180" spans="1:15" x14ac:dyDescent="0.45">
      <c r="A180" s="20">
        <v>105</v>
      </c>
      <c r="B180" s="20" t="s">
        <v>630</v>
      </c>
      <c r="C180" s="20" t="s">
        <v>972</v>
      </c>
      <c r="D180" s="20" t="s">
        <v>628</v>
      </c>
      <c r="E180" s="20">
        <v>6</v>
      </c>
      <c r="F180" s="20">
        <v>15.452999999999999</v>
      </c>
      <c r="G180" s="20">
        <v>-8.3049999999999997</v>
      </c>
      <c r="H180" s="20">
        <v>16244</v>
      </c>
      <c r="J180" s="72" t="s">
        <v>25</v>
      </c>
      <c r="K180" s="71" t="s">
        <v>542</v>
      </c>
      <c r="L180" s="71" t="s">
        <v>541</v>
      </c>
      <c r="M180" s="71" t="s">
        <v>693</v>
      </c>
      <c r="N180" s="71" t="s">
        <v>692</v>
      </c>
      <c r="O180" s="70" t="s">
        <v>691</v>
      </c>
    </row>
    <row r="181" spans="1:15" x14ac:dyDescent="0.45">
      <c r="A181" s="20">
        <v>106</v>
      </c>
      <c r="B181" s="20" t="s">
        <v>630</v>
      </c>
      <c r="C181" s="20" t="s">
        <v>971</v>
      </c>
      <c r="D181" s="20" t="s">
        <v>628</v>
      </c>
      <c r="E181" s="20">
        <v>7</v>
      </c>
      <c r="F181" s="20">
        <v>15.426</v>
      </c>
      <c r="G181" s="20">
        <v>-8.0670000000000002</v>
      </c>
      <c r="H181" s="20">
        <v>16103</v>
      </c>
      <c r="J181" s="69" t="str">
        <f>B178</f>
        <v xml:space="preserve">    P-1523</v>
      </c>
      <c r="K181" s="68" t="str">
        <f>C178</f>
        <v xml:space="preserve">   2022/06/03 07:47:23</v>
      </c>
      <c r="L181" s="68" t="str">
        <f>D178</f>
        <v xml:space="preserve">           1-16</v>
      </c>
      <c r="M181" s="67">
        <f>AVERAGE(F178:F181)</f>
        <v>15.37425</v>
      </c>
      <c r="N181" s="67">
        <f>AVERAGE(G178:G181)</f>
        <v>-8.7222499999999989</v>
      </c>
      <c r="O181" s="66">
        <f>AVERAGE(H178:H181)</f>
        <v>16075.75</v>
      </c>
    </row>
    <row r="182" spans="1:15" x14ac:dyDescent="0.45">
      <c r="A182" s="20">
        <v>107</v>
      </c>
      <c r="B182" s="20" t="s">
        <v>630</v>
      </c>
      <c r="C182" s="20" t="s">
        <v>970</v>
      </c>
      <c r="D182" s="20" t="s">
        <v>628</v>
      </c>
      <c r="E182" s="20">
        <v>8</v>
      </c>
      <c r="F182" s="20" t="s">
        <v>23</v>
      </c>
      <c r="G182" s="20" t="s">
        <v>23</v>
      </c>
      <c r="H182" s="20" t="s">
        <v>23</v>
      </c>
      <c r="J182" s="65"/>
      <c r="K182" s="65"/>
      <c r="L182" s="64" t="s">
        <v>689</v>
      </c>
      <c r="M182" s="63">
        <f>STDEV(F178:F181)</f>
        <v>7.7710466905473591E-2</v>
      </c>
      <c r="N182" s="63">
        <f>STDEV(G178:G181)</f>
        <v>0.67459586667376892</v>
      </c>
      <c r="O182" s="62">
        <f>STDEV(H178:H181)</f>
        <v>135.84396686394774</v>
      </c>
    </row>
    <row r="183" spans="1:15" x14ac:dyDescent="0.45">
      <c r="A183" s="20">
        <v>108</v>
      </c>
      <c r="B183" s="20" t="s">
        <v>630</v>
      </c>
      <c r="C183" s="20" t="s">
        <v>969</v>
      </c>
      <c r="D183" s="20" t="s">
        <v>628</v>
      </c>
      <c r="E183" s="20">
        <v>9</v>
      </c>
      <c r="F183" s="20" t="s">
        <v>23</v>
      </c>
      <c r="G183" s="20" t="s">
        <v>23</v>
      </c>
      <c r="H183" s="20" t="s">
        <v>23</v>
      </c>
    </row>
    <row r="184" spans="1:15" x14ac:dyDescent="0.45">
      <c r="A184" s="20">
        <v>109</v>
      </c>
      <c r="B184" s="20" t="s">
        <v>626</v>
      </c>
      <c r="C184" s="20" t="s">
        <v>968</v>
      </c>
      <c r="D184" s="20" t="s">
        <v>624</v>
      </c>
      <c r="E184" s="20">
        <v>1</v>
      </c>
      <c r="F184" s="20">
        <v>11.291</v>
      </c>
      <c r="G184" s="20">
        <v>-13.484</v>
      </c>
      <c r="H184" s="20">
        <v>16265</v>
      </c>
    </row>
    <row r="185" spans="1:15" x14ac:dyDescent="0.45">
      <c r="A185" s="20">
        <v>110</v>
      </c>
      <c r="B185" s="20" t="s">
        <v>626</v>
      </c>
      <c r="C185" s="20" t="s">
        <v>625</v>
      </c>
      <c r="D185" s="20" t="s">
        <v>624</v>
      </c>
      <c r="E185" s="20">
        <v>2</v>
      </c>
      <c r="F185" s="20">
        <v>10.903</v>
      </c>
      <c r="G185" s="20">
        <v>-13.481</v>
      </c>
      <c r="H185" s="20">
        <v>16776</v>
      </c>
    </row>
    <row r="186" spans="1:15" x14ac:dyDescent="0.45">
      <c r="A186" s="20">
        <v>111</v>
      </c>
      <c r="B186" s="20" t="s">
        <v>626</v>
      </c>
      <c r="C186" s="20" t="s">
        <v>967</v>
      </c>
      <c r="D186" s="20" t="s">
        <v>624</v>
      </c>
      <c r="E186" s="20">
        <v>3</v>
      </c>
      <c r="F186" s="20">
        <v>11.249000000000001</v>
      </c>
      <c r="G186" s="20">
        <v>-12.923999999999999</v>
      </c>
      <c r="H186" s="20">
        <v>16345</v>
      </c>
    </row>
    <row r="187" spans="1:15" x14ac:dyDescent="0.45">
      <c r="A187" s="20">
        <v>112</v>
      </c>
      <c r="B187" s="20" t="s">
        <v>626</v>
      </c>
      <c r="C187" s="20" t="s">
        <v>966</v>
      </c>
      <c r="D187" s="20" t="s">
        <v>624</v>
      </c>
      <c r="E187" s="20">
        <v>4</v>
      </c>
      <c r="F187" s="20">
        <v>11.271000000000001</v>
      </c>
      <c r="G187" s="20">
        <v>-12.826000000000001</v>
      </c>
      <c r="H187" s="20">
        <v>16368</v>
      </c>
      <c r="J187" s="72" t="s">
        <v>25</v>
      </c>
      <c r="K187" s="71" t="s">
        <v>542</v>
      </c>
      <c r="L187" s="71" t="s">
        <v>541</v>
      </c>
      <c r="M187" s="71" t="s">
        <v>693</v>
      </c>
      <c r="N187" s="71" t="s">
        <v>692</v>
      </c>
      <c r="O187" s="70" t="s">
        <v>691</v>
      </c>
    </row>
    <row r="188" spans="1:15" x14ac:dyDescent="0.45">
      <c r="A188" s="20">
        <v>113</v>
      </c>
      <c r="B188" s="20" t="s">
        <v>626</v>
      </c>
      <c r="C188" s="20" t="s">
        <v>965</v>
      </c>
      <c r="D188" s="20" t="s">
        <v>624</v>
      </c>
      <c r="E188" s="20">
        <v>5</v>
      </c>
      <c r="F188" s="20">
        <v>11.323</v>
      </c>
      <c r="G188" s="20">
        <v>-13.048</v>
      </c>
      <c r="H188" s="20">
        <v>16193</v>
      </c>
      <c r="J188" s="69" t="str">
        <f>B185</f>
        <v xml:space="preserve">    P-1524</v>
      </c>
      <c r="K188" s="68" t="str">
        <f>C185</f>
        <v xml:space="preserve">   2022/06/03 09:00:36</v>
      </c>
      <c r="L188" s="68" t="str">
        <f>D185</f>
        <v xml:space="preserve">           1-17</v>
      </c>
      <c r="M188" s="67">
        <f>AVERAGE(F185:F188)</f>
        <v>11.186500000000001</v>
      </c>
      <c r="N188" s="67">
        <f>AVERAGE(G185:G188)</f>
        <v>-13.069750000000001</v>
      </c>
      <c r="O188" s="66">
        <f>AVERAGE(H185:H188)</f>
        <v>16420.5</v>
      </c>
    </row>
    <row r="189" spans="1:15" x14ac:dyDescent="0.45">
      <c r="A189" s="20">
        <v>114</v>
      </c>
      <c r="B189" s="20" t="s">
        <v>626</v>
      </c>
      <c r="C189" s="20" t="s">
        <v>964</v>
      </c>
      <c r="D189" s="20" t="s">
        <v>624</v>
      </c>
      <c r="E189" s="20">
        <v>6</v>
      </c>
      <c r="F189" s="20" t="s">
        <v>23</v>
      </c>
      <c r="G189" s="20" t="s">
        <v>23</v>
      </c>
      <c r="H189" s="20" t="s">
        <v>23</v>
      </c>
      <c r="J189" s="65"/>
      <c r="K189" s="65"/>
      <c r="L189" s="64" t="s">
        <v>689</v>
      </c>
      <c r="M189" s="63">
        <f>STDEV(F185:F188)</f>
        <v>0.19152980620954715</v>
      </c>
      <c r="N189" s="63">
        <f>STDEV(G185:G188)</f>
        <v>0.28882333123670362</v>
      </c>
      <c r="O189" s="62">
        <f>STDEV(H185:H188)</f>
        <v>249.39460031577801</v>
      </c>
    </row>
    <row r="190" spans="1:15" x14ac:dyDescent="0.45">
      <c r="A190" s="20">
        <v>1</v>
      </c>
      <c r="B190" s="20" t="s">
        <v>534</v>
      </c>
      <c r="C190" s="20" t="s">
        <v>963</v>
      </c>
      <c r="D190" s="20" t="s">
        <v>8</v>
      </c>
      <c r="E190" s="20">
        <v>1</v>
      </c>
      <c r="F190" s="20">
        <v>-27.091999999999999</v>
      </c>
      <c r="G190" s="20">
        <v>-210.96199999999999</v>
      </c>
      <c r="H190" s="20">
        <v>16074</v>
      </c>
    </row>
    <row r="191" spans="1:15" x14ac:dyDescent="0.45">
      <c r="A191" s="20">
        <v>2</v>
      </c>
      <c r="B191" s="20" t="s">
        <v>534</v>
      </c>
      <c r="C191" s="20" t="s">
        <v>962</v>
      </c>
      <c r="D191" s="20" t="s">
        <v>8</v>
      </c>
      <c r="E191" s="20">
        <v>2</v>
      </c>
      <c r="F191" s="20">
        <v>-28.106999999999999</v>
      </c>
      <c r="G191" s="20">
        <v>-224.39599999999999</v>
      </c>
      <c r="H191" s="20">
        <v>16948</v>
      </c>
    </row>
    <row r="192" spans="1:15" x14ac:dyDescent="0.45">
      <c r="A192" s="20">
        <v>3</v>
      </c>
      <c r="B192" s="20" t="s">
        <v>534</v>
      </c>
      <c r="C192" s="20" t="s">
        <v>961</v>
      </c>
      <c r="D192" s="20" t="s">
        <v>8</v>
      </c>
      <c r="E192" s="20">
        <v>3</v>
      </c>
      <c r="F192" s="20">
        <v>-28.518999999999998</v>
      </c>
      <c r="G192" s="20">
        <v>-228.286</v>
      </c>
      <c r="H192" s="20">
        <v>16309</v>
      </c>
    </row>
    <row r="193" spans="1:15" x14ac:dyDescent="0.45">
      <c r="A193" s="20">
        <v>4</v>
      </c>
      <c r="B193" s="20" t="s">
        <v>534</v>
      </c>
      <c r="C193" s="20" t="s">
        <v>960</v>
      </c>
      <c r="D193" s="20" t="s">
        <v>8</v>
      </c>
      <c r="E193" s="20">
        <v>4</v>
      </c>
      <c r="F193" s="20">
        <v>-28.707000000000001</v>
      </c>
      <c r="G193" s="20">
        <v>-230.084</v>
      </c>
      <c r="H193" s="20">
        <v>16328</v>
      </c>
    </row>
    <row r="194" spans="1:15" x14ac:dyDescent="0.45">
      <c r="A194" s="20">
        <v>5</v>
      </c>
      <c r="B194" s="20" t="s">
        <v>534</v>
      </c>
      <c r="C194" s="20" t="s">
        <v>959</v>
      </c>
      <c r="D194" s="20" t="s">
        <v>8</v>
      </c>
      <c r="E194" s="20">
        <v>5</v>
      </c>
      <c r="F194" s="20">
        <v>-28.85</v>
      </c>
      <c r="G194" s="20">
        <v>-231.04599999999999</v>
      </c>
      <c r="H194" s="20">
        <v>16288</v>
      </c>
    </row>
    <row r="195" spans="1:15" x14ac:dyDescent="0.45">
      <c r="A195" s="20">
        <v>6</v>
      </c>
      <c r="B195" s="20" t="s">
        <v>534</v>
      </c>
      <c r="C195" s="20" t="s">
        <v>533</v>
      </c>
      <c r="D195" s="20" t="s">
        <v>8</v>
      </c>
      <c r="E195" s="20">
        <v>6</v>
      </c>
      <c r="F195" s="20">
        <v>-28.827999999999999</v>
      </c>
      <c r="G195" s="20">
        <v>-231.589</v>
      </c>
      <c r="H195" s="20">
        <v>16366</v>
      </c>
    </row>
    <row r="196" spans="1:15" x14ac:dyDescent="0.45">
      <c r="A196" s="20">
        <v>7</v>
      </c>
      <c r="B196" s="20" t="s">
        <v>534</v>
      </c>
      <c r="C196" s="20" t="s">
        <v>958</v>
      </c>
      <c r="D196" s="20" t="s">
        <v>8</v>
      </c>
      <c r="E196" s="20">
        <v>7</v>
      </c>
      <c r="F196" s="20">
        <v>-28.937000000000001</v>
      </c>
      <c r="G196" s="20">
        <v>-232.04499999999999</v>
      </c>
      <c r="H196" s="20">
        <v>16304</v>
      </c>
    </row>
    <row r="197" spans="1:15" x14ac:dyDescent="0.45">
      <c r="A197" s="20">
        <v>8</v>
      </c>
      <c r="B197" s="20" t="s">
        <v>534</v>
      </c>
      <c r="C197" s="20" t="s">
        <v>957</v>
      </c>
      <c r="D197" s="20" t="s">
        <v>8</v>
      </c>
      <c r="E197" s="20">
        <v>8</v>
      </c>
      <c r="F197" s="20">
        <v>-28.948</v>
      </c>
      <c r="G197" s="20">
        <v>-232.23599999999999</v>
      </c>
      <c r="H197" s="20">
        <v>16394</v>
      </c>
      <c r="J197" s="72" t="s">
        <v>25</v>
      </c>
      <c r="K197" s="71" t="s">
        <v>542</v>
      </c>
      <c r="L197" s="71" t="s">
        <v>541</v>
      </c>
      <c r="M197" s="71" t="s">
        <v>693</v>
      </c>
      <c r="N197" s="71" t="s">
        <v>692</v>
      </c>
      <c r="O197" s="70" t="s">
        <v>691</v>
      </c>
    </row>
    <row r="198" spans="1:15" x14ac:dyDescent="0.45">
      <c r="A198" s="20">
        <v>9</v>
      </c>
      <c r="B198" s="20" t="s">
        <v>534</v>
      </c>
      <c r="C198" s="20" t="s">
        <v>956</v>
      </c>
      <c r="D198" s="20" t="s">
        <v>8</v>
      </c>
      <c r="E198" s="20">
        <v>9</v>
      </c>
      <c r="F198" s="20">
        <v>-28.991</v>
      </c>
      <c r="G198" s="20">
        <v>-232.50800000000001</v>
      </c>
      <c r="H198" s="20">
        <v>16372</v>
      </c>
      <c r="J198" s="69" t="str">
        <f>B195</f>
        <v xml:space="preserve">    P-1525</v>
      </c>
      <c r="K198" s="68" t="str">
        <f>C195</f>
        <v xml:space="preserve">   2022/06/03 14:33:59</v>
      </c>
      <c r="L198" s="68" t="str">
        <f>D195</f>
        <v xml:space="preserve">           1-01</v>
      </c>
      <c r="M198" s="67">
        <f>AVERAGE(F195:F198)</f>
        <v>-28.925999999999998</v>
      </c>
      <c r="N198" s="67">
        <f>AVERAGE(G195:G198)</f>
        <v>-232.09450000000001</v>
      </c>
      <c r="O198" s="66">
        <f>AVERAGE(H195:H198)</f>
        <v>16359</v>
      </c>
    </row>
    <row r="199" spans="1:15" x14ac:dyDescent="0.45">
      <c r="A199" s="20">
        <v>10</v>
      </c>
      <c r="B199" s="20" t="s">
        <v>500</v>
      </c>
      <c r="C199" s="20" t="s">
        <v>955</v>
      </c>
      <c r="D199" s="20" t="s">
        <v>9</v>
      </c>
      <c r="E199" s="20">
        <v>1</v>
      </c>
      <c r="F199" s="20">
        <v>-1.403</v>
      </c>
      <c r="G199" s="20">
        <v>-28.763000000000002</v>
      </c>
      <c r="H199" s="20">
        <v>16704</v>
      </c>
      <c r="J199" s="65"/>
      <c r="K199" s="65"/>
      <c r="L199" s="64" t="s">
        <v>689</v>
      </c>
      <c r="M199" s="63">
        <f>STDEV(F195:F198)</f>
        <v>6.9363775368223524E-2</v>
      </c>
      <c r="N199" s="63">
        <f>STDEV(G195:G198)</f>
        <v>0.38686130158839782</v>
      </c>
      <c r="O199" s="62">
        <f>STDEV(H195:H198)</f>
        <v>38.591881702416806</v>
      </c>
    </row>
    <row r="200" spans="1:15" x14ac:dyDescent="0.45">
      <c r="A200" s="20">
        <v>11</v>
      </c>
      <c r="B200" s="20" t="s">
        <v>500</v>
      </c>
      <c r="C200" s="20" t="s">
        <v>954</v>
      </c>
      <c r="D200" s="20" t="s">
        <v>9</v>
      </c>
      <c r="E200" s="20">
        <v>2</v>
      </c>
      <c r="F200" s="20">
        <v>0.158</v>
      </c>
      <c r="G200" s="20">
        <v>-9.7360000000000007</v>
      </c>
      <c r="H200" s="20">
        <v>16285</v>
      </c>
    </row>
    <row r="201" spans="1:15" x14ac:dyDescent="0.45">
      <c r="A201" s="20">
        <v>12</v>
      </c>
      <c r="B201" s="20" t="s">
        <v>500</v>
      </c>
      <c r="C201" s="20" t="s">
        <v>953</v>
      </c>
      <c r="D201" s="20" t="s">
        <v>9</v>
      </c>
      <c r="E201" s="20">
        <v>3</v>
      </c>
      <c r="F201" s="20">
        <v>0.59399999999999997</v>
      </c>
      <c r="G201" s="20">
        <v>-4.3490000000000002</v>
      </c>
      <c r="H201" s="20">
        <v>16408</v>
      </c>
    </row>
    <row r="202" spans="1:15" x14ac:dyDescent="0.45">
      <c r="A202" s="20">
        <v>13</v>
      </c>
      <c r="B202" s="20" t="s">
        <v>500</v>
      </c>
      <c r="C202" s="20" t="s">
        <v>952</v>
      </c>
      <c r="D202" s="20" t="s">
        <v>9</v>
      </c>
      <c r="E202" s="20">
        <v>4</v>
      </c>
      <c r="F202" s="20">
        <v>0.76100000000000001</v>
      </c>
      <c r="G202" s="20">
        <v>-2.19</v>
      </c>
      <c r="H202" s="20">
        <v>16428</v>
      </c>
    </row>
    <row r="203" spans="1:15" x14ac:dyDescent="0.45">
      <c r="A203" s="20">
        <v>14</v>
      </c>
      <c r="B203" s="20" t="s">
        <v>500</v>
      </c>
      <c r="C203" s="20" t="s">
        <v>951</v>
      </c>
      <c r="D203" s="20" t="s">
        <v>9</v>
      </c>
      <c r="E203" s="20">
        <v>5</v>
      </c>
      <c r="F203" s="20">
        <v>0.85499999999999998</v>
      </c>
      <c r="G203" s="20">
        <v>-0.84099999999999997</v>
      </c>
      <c r="H203" s="20">
        <v>16417</v>
      </c>
    </row>
    <row r="204" spans="1:15" x14ac:dyDescent="0.45">
      <c r="A204" s="20">
        <v>15</v>
      </c>
      <c r="B204" s="20" t="s">
        <v>500</v>
      </c>
      <c r="C204" s="20" t="s">
        <v>499</v>
      </c>
      <c r="D204" s="20" t="s">
        <v>9</v>
      </c>
      <c r="E204" s="20">
        <v>6</v>
      </c>
      <c r="F204" s="20">
        <v>0.93600000000000005</v>
      </c>
      <c r="G204" s="20">
        <v>1.4999999999999999E-2</v>
      </c>
      <c r="H204" s="20">
        <v>16252</v>
      </c>
    </row>
    <row r="205" spans="1:15" x14ac:dyDescent="0.45">
      <c r="A205" s="20">
        <v>16</v>
      </c>
      <c r="B205" s="20" t="s">
        <v>500</v>
      </c>
      <c r="C205" s="20" t="s">
        <v>950</v>
      </c>
      <c r="D205" s="20" t="s">
        <v>9</v>
      </c>
      <c r="E205" s="20">
        <v>7</v>
      </c>
      <c r="F205" s="20">
        <v>0.95899999999999996</v>
      </c>
      <c r="G205" s="20">
        <v>0.82499999999999996</v>
      </c>
      <c r="H205" s="20">
        <v>16402</v>
      </c>
    </row>
    <row r="206" spans="1:15" x14ac:dyDescent="0.45">
      <c r="A206" s="20">
        <v>17</v>
      </c>
      <c r="B206" s="20" t="s">
        <v>500</v>
      </c>
      <c r="C206" s="20" t="s">
        <v>949</v>
      </c>
      <c r="D206" s="20" t="s">
        <v>9</v>
      </c>
      <c r="E206" s="20">
        <v>8</v>
      </c>
      <c r="F206" s="20">
        <v>0.998</v>
      </c>
      <c r="G206" s="20">
        <v>1.2350000000000001</v>
      </c>
      <c r="H206" s="20">
        <v>16398</v>
      </c>
      <c r="J206" s="72" t="s">
        <v>25</v>
      </c>
      <c r="K206" s="71" t="s">
        <v>542</v>
      </c>
      <c r="L206" s="71" t="s">
        <v>541</v>
      </c>
      <c r="M206" s="71" t="s">
        <v>693</v>
      </c>
      <c r="N206" s="71" t="s">
        <v>692</v>
      </c>
      <c r="O206" s="70" t="s">
        <v>691</v>
      </c>
    </row>
    <row r="207" spans="1:15" x14ac:dyDescent="0.45">
      <c r="A207" s="20">
        <v>18</v>
      </c>
      <c r="B207" s="20" t="s">
        <v>500</v>
      </c>
      <c r="C207" s="20" t="s">
        <v>948</v>
      </c>
      <c r="D207" s="20" t="s">
        <v>9</v>
      </c>
      <c r="E207" s="20">
        <v>9</v>
      </c>
      <c r="F207" s="20">
        <v>1.069</v>
      </c>
      <c r="G207" s="20">
        <v>1.6919999999999999</v>
      </c>
      <c r="H207" s="20">
        <v>16418</v>
      </c>
      <c r="J207" s="69" t="str">
        <f>B204</f>
        <v xml:space="preserve">    P-1526</v>
      </c>
      <c r="K207" s="68" t="str">
        <f>C204</f>
        <v xml:space="preserve">   2022/06/03 15:54:56</v>
      </c>
      <c r="L207" s="68" t="str">
        <f>D204</f>
        <v xml:space="preserve">           1-02</v>
      </c>
      <c r="M207" s="67">
        <f>AVERAGE(F204:F207)</f>
        <v>0.99049999999999994</v>
      </c>
      <c r="N207" s="67">
        <f>AVERAGE(G204:G207)</f>
        <v>0.94175000000000009</v>
      </c>
      <c r="O207" s="66">
        <f>AVERAGE(H204:H207)</f>
        <v>16367.5</v>
      </c>
    </row>
    <row r="208" spans="1:15" x14ac:dyDescent="0.45">
      <c r="A208" s="20">
        <v>19</v>
      </c>
      <c r="B208" s="20" t="s">
        <v>515</v>
      </c>
      <c r="C208" s="20" t="s">
        <v>947</v>
      </c>
      <c r="D208" s="20" t="s">
        <v>10</v>
      </c>
      <c r="E208" s="20">
        <v>1</v>
      </c>
      <c r="F208" s="20">
        <v>-18.405999999999999</v>
      </c>
      <c r="G208" s="20">
        <v>-137.35900000000001</v>
      </c>
      <c r="H208" s="20">
        <v>16981</v>
      </c>
      <c r="J208" s="65"/>
      <c r="K208" s="65"/>
      <c r="L208" s="64" t="s">
        <v>689</v>
      </c>
      <c r="M208" s="63">
        <f>STDEV(F204:F207)</f>
        <v>5.8255185749138787E-2</v>
      </c>
      <c r="N208" s="63">
        <f>STDEV(G204:G207)</f>
        <v>0.71212516456027575</v>
      </c>
      <c r="O208" s="62">
        <f>STDEV(H204:H207)</f>
        <v>77.483331540833134</v>
      </c>
    </row>
    <row r="209" spans="1:15" x14ac:dyDescent="0.45">
      <c r="A209" s="20">
        <v>20</v>
      </c>
      <c r="B209" s="20" t="s">
        <v>515</v>
      </c>
      <c r="C209" s="20" t="s">
        <v>946</v>
      </c>
      <c r="D209" s="20" t="s">
        <v>10</v>
      </c>
      <c r="E209" s="20">
        <v>2</v>
      </c>
      <c r="F209" s="20">
        <v>-19.474</v>
      </c>
      <c r="G209" s="20">
        <v>-150.35400000000001</v>
      </c>
      <c r="H209" s="20">
        <v>16356</v>
      </c>
    </row>
    <row r="210" spans="1:15" x14ac:dyDescent="0.45">
      <c r="A210" s="20">
        <v>21</v>
      </c>
      <c r="B210" s="20" t="s">
        <v>515</v>
      </c>
      <c r="C210" s="20" t="s">
        <v>945</v>
      </c>
      <c r="D210" s="20" t="s">
        <v>10</v>
      </c>
      <c r="E210" s="20">
        <v>3</v>
      </c>
      <c r="F210" s="20">
        <v>-19.745000000000001</v>
      </c>
      <c r="G210" s="20">
        <v>-153.483</v>
      </c>
      <c r="H210" s="20">
        <v>16471</v>
      </c>
    </row>
    <row r="211" spans="1:15" x14ac:dyDescent="0.45">
      <c r="A211" s="20">
        <v>22</v>
      </c>
      <c r="B211" s="20" t="s">
        <v>515</v>
      </c>
      <c r="C211" s="20" t="s">
        <v>944</v>
      </c>
      <c r="D211" s="20" t="s">
        <v>10</v>
      </c>
      <c r="E211" s="20">
        <v>4</v>
      </c>
      <c r="F211" s="20">
        <v>-19.89</v>
      </c>
      <c r="G211" s="20">
        <v>-155.21600000000001</v>
      </c>
      <c r="H211" s="20">
        <v>16438</v>
      </c>
    </row>
    <row r="212" spans="1:15" x14ac:dyDescent="0.45">
      <c r="A212" s="20">
        <v>23</v>
      </c>
      <c r="B212" s="20" t="s">
        <v>515</v>
      </c>
      <c r="C212" s="20" t="s">
        <v>943</v>
      </c>
      <c r="D212" s="20" t="s">
        <v>10</v>
      </c>
      <c r="E212" s="20">
        <v>5</v>
      </c>
      <c r="F212" s="20">
        <v>-20.006</v>
      </c>
      <c r="G212" s="20">
        <v>-155.99</v>
      </c>
      <c r="H212" s="20">
        <v>16412</v>
      </c>
    </row>
    <row r="213" spans="1:15" x14ac:dyDescent="0.45">
      <c r="A213" s="20">
        <v>24</v>
      </c>
      <c r="B213" s="20" t="s">
        <v>515</v>
      </c>
      <c r="C213" s="20" t="s">
        <v>514</v>
      </c>
      <c r="D213" s="20" t="s">
        <v>10</v>
      </c>
      <c r="E213" s="20">
        <v>6</v>
      </c>
      <c r="F213" s="20">
        <v>-20.032</v>
      </c>
      <c r="G213" s="20">
        <v>-156.57</v>
      </c>
      <c r="H213" s="20">
        <v>16414</v>
      </c>
    </row>
    <row r="214" spans="1:15" x14ac:dyDescent="0.45">
      <c r="A214" s="20">
        <v>25</v>
      </c>
      <c r="B214" s="20" t="s">
        <v>515</v>
      </c>
      <c r="C214" s="20" t="s">
        <v>942</v>
      </c>
      <c r="D214" s="20" t="s">
        <v>10</v>
      </c>
      <c r="E214" s="20">
        <v>7</v>
      </c>
      <c r="F214" s="20">
        <v>-20.033000000000001</v>
      </c>
      <c r="G214" s="20">
        <v>-157.066</v>
      </c>
      <c r="H214" s="20">
        <v>16404</v>
      </c>
    </row>
    <row r="215" spans="1:15" x14ac:dyDescent="0.45">
      <c r="A215" s="20">
        <v>26</v>
      </c>
      <c r="B215" s="20" t="s">
        <v>515</v>
      </c>
      <c r="C215" s="20" t="s">
        <v>941</v>
      </c>
      <c r="D215" s="20" t="s">
        <v>10</v>
      </c>
      <c r="E215" s="20">
        <v>8</v>
      </c>
      <c r="F215" s="20">
        <v>-20.004999999999999</v>
      </c>
      <c r="G215" s="20">
        <v>-157.322</v>
      </c>
      <c r="H215" s="20">
        <v>16424</v>
      </c>
      <c r="J215" s="72" t="s">
        <v>25</v>
      </c>
      <c r="K215" s="71" t="s">
        <v>542</v>
      </c>
      <c r="L215" s="71" t="s">
        <v>541</v>
      </c>
      <c r="M215" s="71" t="s">
        <v>693</v>
      </c>
      <c r="N215" s="71" t="s">
        <v>692</v>
      </c>
      <c r="O215" s="70" t="s">
        <v>691</v>
      </c>
    </row>
    <row r="216" spans="1:15" x14ac:dyDescent="0.45">
      <c r="A216" s="20">
        <v>27</v>
      </c>
      <c r="B216" s="20" t="s">
        <v>515</v>
      </c>
      <c r="C216" s="20" t="s">
        <v>940</v>
      </c>
      <c r="D216" s="20" t="s">
        <v>10</v>
      </c>
      <c r="E216" s="20">
        <v>9</v>
      </c>
      <c r="F216" s="20">
        <v>-20.074000000000002</v>
      </c>
      <c r="G216" s="20">
        <v>-157.41</v>
      </c>
      <c r="H216" s="20">
        <v>16394</v>
      </c>
      <c r="J216" s="69" t="str">
        <f>B213</f>
        <v xml:space="preserve">    P-1527</v>
      </c>
      <c r="K216" s="68" t="str">
        <f>C213</f>
        <v xml:space="preserve">   2022/06/03 17:15:52</v>
      </c>
      <c r="L216" s="68" t="str">
        <f>D213</f>
        <v xml:space="preserve">           1-03</v>
      </c>
      <c r="M216" s="67">
        <f>AVERAGE(F213:F216)</f>
        <v>-20.035999999999998</v>
      </c>
      <c r="N216" s="67">
        <f>AVERAGE(G213:G216)</f>
        <v>-157.09199999999998</v>
      </c>
      <c r="O216" s="66">
        <f>AVERAGE(H213:H216)</f>
        <v>16409</v>
      </c>
    </row>
    <row r="217" spans="1:15" x14ac:dyDescent="0.45">
      <c r="A217" s="20">
        <v>28</v>
      </c>
      <c r="B217" s="20" t="s">
        <v>931</v>
      </c>
      <c r="C217" s="20" t="s">
        <v>939</v>
      </c>
      <c r="D217" s="20" t="s">
        <v>624</v>
      </c>
      <c r="E217" s="20">
        <v>1</v>
      </c>
      <c r="F217" s="20">
        <v>9.1199999999999992</v>
      </c>
      <c r="G217" s="20">
        <v>-30.81</v>
      </c>
      <c r="H217" s="20">
        <v>16332</v>
      </c>
      <c r="J217" s="65"/>
      <c r="K217" s="65"/>
      <c r="L217" s="64" t="s">
        <v>689</v>
      </c>
      <c r="M217" s="63">
        <f>STDEV(F213:F216)</f>
        <v>2.8460498941516449E-2</v>
      </c>
      <c r="N217" s="63">
        <f>STDEV(G213:G216)</f>
        <v>0.37735217856356507</v>
      </c>
      <c r="O217" s="62">
        <f>STDEV(H213:H216)</f>
        <v>12.909944487358056</v>
      </c>
    </row>
    <row r="218" spans="1:15" x14ac:dyDescent="0.45">
      <c r="A218" s="20">
        <v>29</v>
      </c>
      <c r="B218" s="20" t="s">
        <v>931</v>
      </c>
      <c r="C218" s="20" t="s">
        <v>938</v>
      </c>
      <c r="D218" s="20" t="s">
        <v>624</v>
      </c>
      <c r="E218" s="20">
        <v>2</v>
      </c>
      <c r="F218" s="20">
        <v>10.207000000000001</v>
      </c>
      <c r="G218" s="20">
        <v>-19.061</v>
      </c>
      <c r="H218" s="20">
        <v>16929</v>
      </c>
    </row>
    <row r="219" spans="1:15" x14ac:dyDescent="0.45">
      <c r="A219" s="20">
        <v>30</v>
      </c>
      <c r="B219" s="20" t="s">
        <v>931</v>
      </c>
      <c r="C219" s="20" t="s">
        <v>937</v>
      </c>
      <c r="D219" s="20" t="s">
        <v>624</v>
      </c>
      <c r="E219" s="20">
        <v>3</v>
      </c>
      <c r="F219" s="20">
        <v>11.029</v>
      </c>
      <c r="G219" s="20">
        <v>-16.103000000000002</v>
      </c>
      <c r="H219" s="20">
        <v>15967</v>
      </c>
    </row>
    <row r="220" spans="1:15" x14ac:dyDescent="0.45">
      <c r="A220" s="20">
        <v>31</v>
      </c>
      <c r="B220" s="20" t="s">
        <v>931</v>
      </c>
      <c r="C220" s="20" t="s">
        <v>936</v>
      </c>
      <c r="D220" s="20" t="s">
        <v>624</v>
      </c>
      <c r="E220" s="20">
        <v>4</v>
      </c>
      <c r="F220" s="20">
        <v>11.222</v>
      </c>
      <c r="G220" s="20">
        <v>-14.345000000000001</v>
      </c>
      <c r="H220" s="20">
        <v>16163</v>
      </c>
    </row>
    <row r="221" spans="1:15" x14ac:dyDescent="0.45">
      <c r="A221" s="20">
        <v>32</v>
      </c>
      <c r="B221" s="20" t="s">
        <v>931</v>
      </c>
      <c r="C221" s="20" t="s">
        <v>935</v>
      </c>
      <c r="D221" s="20" t="s">
        <v>624</v>
      </c>
      <c r="E221" s="20">
        <v>5</v>
      </c>
      <c r="F221" s="20">
        <v>11.355</v>
      </c>
      <c r="G221" s="20">
        <v>-13.522</v>
      </c>
      <c r="H221" s="20">
        <v>16135</v>
      </c>
    </row>
    <row r="222" spans="1:15" x14ac:dyDescent="0.45">
      <c r="A222" s="20">
        <v>33</v>
      </c>
      <c r="B222" s="20" t="s">
        <v>931</v>
      </c>
      <c r="C222" s="20" t="s">
        <v>934</v>
      </c>
      <c r="D222" s="20" t="s">
        <v>624</v>
      </c>
      <c r="E222" s="20">
        <v>6</v>
      </c>
      <c r="F222" s="20">
        <v>11.406000000000001</v>
      </c>
      <c r="G222" s="20">
        <v>-13.074</v>
      </c>
      <c r="H222" s="20">
        <v>16082</v>
      </c>
    </row>
    <row r="223" spans="1:15" x14ac:dyDescent="0.45">
      <c r="A223" s="20">
        <v>34</v>
      </c>
      <c r="B223" s="20" t="s">
        <v>931</v>
      </c>
      <c r="C223" s="20" t="s">
        <v>933</v>
      </c>
      <c r="D223" s="20" t="s">
        <v>624</v>
      </c>
      <c r="E223" s="20">
        <v>7</v>
      </c>
      <c r="F223" s="20">
        <v>11.462</v>
      </c>
      <c r="G223" s="20">
        <v>-13.045999999999999</v>
      </c>
      <c r="H223" s="20">
        <v>15965</v>
      </c>
    </row>
    <row r="224" spans="1:15" x14ac:dyDescent="0.45">
      <c r="A224" s="20">
        <v>35</v>
      </c>
      <c r="B224" s="20" t="s">
        <v>931</v>
      </c>
      <c r="C224" s="20" t="s">
        <v>932</v>
      </c>
      <c r="D224" s="20" t="s">
        <v>624</v>
      </c>
      <c r="E224" s="20">
        <v>8</v>
      </c>
      <c r="F224" s="20">
        <v>11.531000000000001</v>
      </c>
      <c r="G224" s="20">
        <v>-12.284000000000001</v>
      </c>
      <c r="H224" s="20">
        <v>16112</v>
      </c>
      <c r="J224" s="72" t="s">
        <v>25</v>
      </c>
      <c r="K224" s="71" t="s">
        <v>542</v>
      </c>
      <c r="L224" s="71" t="s">
        <v>541</v>
      </c>
      <c r="M224" s="71" t="s">
        <v>693</v>
      </c>
      <c r="N224" s="71" t="s">
        <v>692</v>
      </c>
      <c r="O224" s="70" t="s">
        <v>691</v>
      </c>
    </row>
    <row r="225" spans="1:15" x14ac:dyDescent="0.45">
      <c r="A225" s="20">
        <v>36</v>
      </c>
      <c r="B225" s="20" t="s">
        <v>931</v>
      </c>
      <c r="C225" s="20" t="s">
        <v>930</v>
      </c>
      <c r="D225" s="20" t="s">
        <v>624</v>
      </c>
      <c r="E225" s="20">
        <v>9</v>
      </c>
      <c r="F225" s="20">
        <v>11.555</v>
      </c>
      <c r="G225" s="20">
        <v>-12.223000000000001</v>
      </c>
      <c r="H225" s="20">
        <v>16112</v>
      </c>
      <c r="J225" s="69" t="str">
        <f>B222</f>
        <v xml:space="preserve">    P-1528</v>
      </c>
      <c r="K225" s="68" t="str">
        <f>C222</f>
        <v xml:space="preserve">   2022/06/03 18:43:25</v>
      </c>
      <c r="L225" s="68" t="str">
        <f>D222</f>
        <v xml:space="preserve">           1-17</v>
      </c>
      <c r="M225" s="67">
        <f>AVERAGE(F222:F225)</f>
        <v>11.4885</v>
      </c>
      <c r="N225" s="67">
        <f>AVERAGE(G222:G225)</f>
        <v>-12.656749999999999</v>
      </c>
      <c r="O225" s="66">
        <f>AVERAGE(H222:H225)</f>
        <v>16067.75</v>
      </c>
    </row>
    <row r="226" spans="1:15" x14ac:dyDescent="0.45">
      <c r="A226" s="20">
        <v>37</v>
      </c>
      <c r="B226" s="20" t="s">
        <v>926</v>
      </c>
      <c r="C226" s="20" t="s">
        <v>929</v>
      </c>
      <c r="D226" s="20" t="s">
        <v>620</v>
      </c>
      <c r="E226" s="20">
        <v>1</v>
      </c>
      <c r="F226" s="20">
        <v>13.311999999999999</v>
      </c>
      <c r="G226" s="20">
        <v>12.787000000000001</v>
      </c>
      <c r="H226" s="20">
        <v>16343</v>
      </c>
      <c r="J226" s="65"/>
      <c r="K226" s="65"/>
      <c r="L226" s="64" t="s">
        <v>689</v>
      </c>
      <c r="M226" s="63">
        <f>STDEV(F222:F225)</f>
        <v>6.7668308682868494E-2</v>
      </c>
      <c r="N226" s="63">
        <f>STDEV(G222:G225)</f>
        <v>0.46643854543408619</v>
      </c>
      <c r="O226" s="62">
        <f>STDEV(H222:H225)</f>
        <v>69.944620951149631</v>
      </c>
    </row>
    <row r="227" spans="1:15" x14ac:dyDescent="0.45">
      <c r="A227" s="20">
        <v>38</v>
      </c>
      <c r="B227" s="20" t="s">
        <v>926</v>
      </c>
      <c r="C227" s="20" t="s">
        <v>928</v>
      </c>
      <c r="D227" s="20" t="s">
        <v>620</v>
      </c>
      <c r="E227" s="20">
        <v>2</v>
      </c>
      <c r="F227" s="20">
        <v>12.298</v>
      </c>
      <c r="G227" s="20">
        <v>12.976000000000001</v>
      </c>
      <c r="H227" s="20">
        <v>17802</v>
      </c>
    </row>
    <row r="228" spans="1:15" x14ac:dyDescent="0.45">
      <c r="A228" s="20">
        <v>39</v>
      </c>
      <c r="B228" s="20" t="s">
        <v>926</v>
      </c>
      <c r="C228" s="20" t="s">
        <v>927</v>
      </c>
      <c r="D228" s="20" t="s">
        <v>620</v>
      </c>
      <c r="E228" s="20">
        <v>3</v>
      </c>
      <c r="F228" s="20">
        <v>12.91</v>
      </c>
      <c r="G228" s="20">
        <v>13.932</v>
      </c>
      <c r="H228" s="20">
        <v>16282</v>
      </c>
    </row>
    <row r="229" spans="1:15" x14ac:dyDescent="0.45">
      <c r="A229" s="20">
        <v>40</v>
      </c>
      <c r="B229" s="20" t="s">
        <v>926</v>
      </c>
      <c r="C229" s="20" t="s">
        <v>925</v>
      </c>
      <c r="D229" s="20" t="s">
        <v>620</v>
      </c>
      <c r="E229" s="20">
        <v>4</v>
      </c>
      <c r="F229" s="20">
        <v>12.94</v>
      </c>
      <c r="G229" s="20">
        <v>15.462999999999999</v>
      </c>
      <c r="H229" s="20">
        <v>18069</v>
      </c>
    </row>
    <row r="230" spans="1:15" x14ac:dyDescent="0.45">
      <c r="A230" s="20">
        <v>1</v>
      </c>
      <c r="B230" s="20" t="s">
        <v>532</v>
      </c>
      <c r="C230" s="20" t="s">
        <v>924</v>
      </c>
      <c r="D230" s="20" t="s">
        <v>8</v>
      </c>
      <c r="E230" s="20">
        <v>1</v>
      </c>
      <c r="F230" s="20">
        <v>-25.690999999999999</v>
      </c>
      <c r="G230" s="20">
        <v>-184.86500000000001</v>
      </c>
      <c r="H230" s="20">
        <v>23745</v>
      </c>
    </row>
    <row r="231" spans="1:15" x14ac:dyDescent="0.45">
      <c r="A231" s="20">
        <v>2</v>
      </c>
      <c r="B231" s="20" t="s">
        <v>532</v>
      </c>
      <c r="C231" s="20" t="s">
        <v>923</v>
      </c>
      <c r="D231" s="20" t="s">
        <v>8</v>
      </c>
      <c r="E231" s="20">
        <v>2</v>
      </c>
      <c r="F231" s="20">
        <v>-27.690999999999999</v>
      </c>
      <c r="G231" s="20">
        <v>-211.30199999999999</v>
      </c>
      <c r="H231" s="20">
        <v>19659</v>
      </c>
    </row>
    <row r="232" spans="1:15" x14ac:dyDescent="0.45">
      <c r="A232" s="20">
        <v>3</v>
      </c>
      <c r="B232" s="20" t="s">
        <v>532</v>
      </c>
      <c r="C232" s="20" t="s">
        <v>922</v>
      </c>
      <c r="D232" s="20" t="s">
        <v>8</v>
      </c>
      <c r="E232" s="20">
        <v>3</v>
      </c>
      <c r="F232" s="20">
        <v>-28.469000000000001</v>
      </c>
      <c r="G232" s="20">
        <v>-219.709</v>
      </c>
      <c r="H232" s="20">
        <v>17514</v>
      </c>
    </row>
    <row r="233" spans="1:15" x14ac:dyDescent="0.45">
      <c r="A233" s="20">
        <v>4</v>
      </c>
      <c r="B233" s="20" t="s">
        <v>532</v>
      </c>
      <c r="C233" s="20" t="s">
        <v>921</v>
      </c>
      <c r="D233" s="20" t="s">
        <v>8</v>
      </c>
      <c r="E233" s="20">
        <v>4</v>
      </c>
      <c r="F233" s="20">
        <v>-28.497</v>
      </c>
      <c r="G233" s="20">
        <v>-223.047</v>
      </c>
      <c r="H233" s="20">
        <v>17414</v>
      </c>
    </row>
    <row r="234" spans="1:15" x14ac:dyDescent="0.45">
      <c r="A234" s="20">
        <v>5</v>
      </c>
      <c r="B234" s="20" t="s">
        <v>532</v>
      </c>
      <c r="C234" s="20" t="s">
        <v>920</v>
      </c>
      <c r="D234" s="20" t="s">
        <v>8</v>
      </c>
      <c r="E234" s="20">
        <v>5</v>
      </c>
      <c r="F234" s="20">
        <v>-28.577000000000002</v>
      </c>
      <c r="G234" s="20">
        <v>-224.34299999999999</v>
      </c>
      <c r="H234" s="20">
        <v>17352</v>
      </c>
    </row>
    <row r="235" spans="1:15" x14ac:dyDescent="0.45">
      <c r="A235" s="20">
        <v>6</v>
      </c>
      <c r="B235" s="20" t="s">
        <v>532</v>
      </c>
      <c r="C235" s="20" t="s">
        <v>531</v>
      </c>
      <c r="D235" s="20" t="s">
        <v>8</v>
      </c>
      <c r="E235" s="20">
        <v>6</v>
      </c>
      <c r="F235" s="20">
        <v>-28.666</v>
      </c>
      <c r="G235" s="20">
        <v>-225.208</v>
      </c>
      <c r="H235" s="20">
        <v>17351</v>
      </c>
    </row>
    <row r="236" spans="1:15" x14ac:dyDescent="0.45">
      <c r="A236" s="20">
        <v>7</v>
      </c>
      <c r="B236" s="20" t="s">
        <v>532</v>
      </c>
      <c r="C236" s="20" t="s">
        <v>919</v>
      </c>
      <c r="D236" s="20" t="s">
        <v>8</v>
      </c>
      <c r="E236" s="20">
        <v>7</v>
      </c>
      <c r="F236" s="20">
        <v>-28.675000000000001</v>
      </c>
      <c r="G236" s="20">
        <v>-225.97300000000001</v>
      </c>
      <c r="H236" s="20">
        <v>17270</v>
      </c>
    </row>
    <row r="237" spans="1:15" x14ac:dyDescent="0.45">
      <c r="A237" s="20">
        <v>8</v>
      </c>
      <c r="B237" s="20" t="s">
        <v>532</v>
      </c>
      <c r="C237" s="20" t="s">
        <v>918</v>
      </c>
      <c r="D237" s="20" t="s">
        <v>8</v>
      </c>
      <c r="E237" s="20">
        <v>8</v>
      </c>
      <c r="F237" s="20">
        <v>-28.739000000000001</v>
      </c>
      <c r="G237" s="20">
        <v>-226.364</v>
      </c>
      <c r="H237" s="20">
        <v>17310</v>
      </c>
      <c r="J237" s="72" t="s">
        <v>25</v>
      </c>
      <c r="K237" s="71" t="s">
        <v>542</v>
      </c>
      <c r="L237" s="71" t="s">
        <v>541</v>
      </c>
      <c r="M237" s="71" t="s">
        <v>693</v>
      </c>
      <c r="N237" s="71" t="s">
        <v>692</v>
      </c>
      <c r="O237" s="70" t="s">
        <v>691</v>
      </c>
    </row>
    <row r="238" spans="1:15" x14ac:dyDescent="0.45">
      <c r="A238" s="20">
        <v>9</v>
      </c>
      <c r="B238" s="20" t="s">
        <v>532</v>
      </c>
      <c r="C238" s="20" t="s">
        <v>917</v>
      </c>
      <c r="D238" s="20" t="s">
        <v>8</v>
      </c>
      <c r="E238" s="20">
        <v>9</v>
      </c>
      <c r="F238" s="20">
        <v>-28.754000000000001</v>
      </c>
      <c r="G238" s="20">
        <v>-226.947</v>
      </c>
      <c r="H238" s="20">
        <v>17288</v>
      </c>
      <c r="J238" s="69" t="str">
        <f>B235</f>
        <v xml:space="preserve">    P-1530</v>
      </c>
      <c r="K238" s="68" t="str">
        <f>C235</f>
        <v xml:space="preserve">   2022/06/09 16:55:22</v>
      </c>
      <c r="L238" s="68" t="str">
        <f>D235</f>
        <v xml:space="preserve">           1-01</v>
      </c>
      <c r="M238" s="67">
        <f>AVERAGE(F235:F238)</f>
        <v>-28.708500000000001</v>
      </c>
      <c r="N238" s="67">
        <f>AVERAGE(G235:G238)</f>
        <v>-226.12300000000002</v>
      </c>
      <c r="O238" s="66">
        <f>AVERAGE(H235:H238)</f>
        <v>17304.75</v>
      </c>
    </row>
    <row r="239" spans="1:15" x14ac:dyDescent="0.45">
      <c r="A239" s="20">
        <v>10</v>
      </c>
      <c r="B239" s="20" t="s">
        <v>527</v>
      </c>
      <c r="C239" s="20" t="s">
        <v>916</v>
      </c>
      <c r="D239" s="20" t="s">
        <v>9</v>
      </c>
      <c r="E239" s="20">
        <v>1</v>
      </c>
      <c r="F239" s="20">
        <v>-21.007000000000001</v>
      </c>
      <c r="G239" s="20">
        <v>-166.19399999999999</v>
      </c>
      <c r="H239" s="20">
        <v>17506</v>
      </c>
      <c r="J239" s="65"/>
      <c r="K239" s="65"/>
      <c r="L239" s="64" t="s">
        <v>689</v>
      </c>
      <c r="M239" s="63">
        <f>STDEV(F235:F238)</f>
        <v>4.4455970727601518E-2</v>
      </c>
      <c r="N239" s="63">
        <f>STDEV(G235:G238)</f>
        <v>0.72956196903804438</v>
      </c>
      <c r="O239" s="62">
        <f>STDEV(H235:H238)</f>
        <v>34.903438226054462</v>
      </c>
    </row>
    <row r="240" spans="1:15" x14ac:dyDescent="0.45">
      <c r="A240" s="20">
        <v>11</v>
      </c>
      <c r="B240" s="20" t="s">
        <v>527</v>
      </c>
      <c r="C240" s="20" t="s">
        <v>915</v>
      </c>
      <c r="D240" s="20" t="s">
        <v>9</v>
      </c>
      <c r="E240" s="20">
        <v>2</v>
      </c>
      <c r="F240" s="20">
        <v>-20.571999999999999</v>
      </c>
      <c r="G240" s="20">
        <v>-160.749</v>
      </c>
      <c r="H240" s="20">
        <v>17198</v>
      </c>
    </row>
    <row r="241" spans="1:15" x14ac:dyDescent="0.45">
      <c r="A241" s="20">
        <v>12</v>
      </c>
      <c r="B241" s="20" t="s">
        <v>527</v>
      </c>
      <c r="C241" s="20" t="s">
        <v>914</v>
      </c>
      <c r="D241" s="20" t="s">
        <v>9</v>
      </c>
      <c r="E241" s="20">
        <v>3</v>
      </c>
      <c r="F241" s="20">
        <v>-20.53</v>
      </c>
      <c r="G241" s="20">
        <v>-159.62700000000001</v>
      </c>
      <c r="H241" s="20">
        <v>17157</v>
      </c>
    </row>
    <row r="242" spans="1:15" x14ac:dyDescent="0.45">
      <c r="A242" s="20">
        <v>13</v>
      </c>
      <c r="B242" s="20" t="s">
        <v>527</v>
      </c>
      <c r="C242" s="20" t="s">
        <v>913</v>
      </c>
      <c r="D242" s="20" t="s">
        <v>9</v>
      </c>
      <c r="E242" s="20">
        <v>4</v>
      </c>
      <c r="F242" s="20">
        <v>-20.454000000000001</v>
      </c>
      <c r="G242" s="20">
        <v>-159.00399999999999</v>
      </c>
      <c r="H242" s="20">
        <v>17153</v>
      </c>
    </row>
    <row r="243" spans="1:15" x14ac:dyDescent="0.45">
      <c r="A243" s="20">
        <v>14</v>
      </c>
      <c r="B243" s="20" t="s">
        <v>527</v>
      </c>
      <c r="C243" s="20" t="s">
        <v>912</v>
      </c>
      <c r="D243" s="20" t="s">
        <v>9</v>
      </c>
      <c r="E243" s="20">
        <v>5</v>
      </c>
      <c r="F243" s="20">
        <v>-20.425999999999998</v>
      </c>
      <c r="G243" s="20">
        <v>-158.69200000000001</v>
      </c>
      <c r="H243" s="20">
        <v>17179</v>
      </c>
    </row>
    <row r="244" spans="1:15" x14ac:dyDescent="0.45">
      <c r="A244" s="20">
        <v>15</v>
      </c>
      <c r="B244" s="20" t="s">
        <v>527</v>
      </c>
      <c r="C244" s="20" t="s">
        <v>526</v>
      </c>
      <c r="D244" s="20" t="s">
        <v>9</v>
      </c>
      <c r="E244" s="20">
        <v>6</v>
      </c>
      <c r="F244" s="20">
        <v>-20.452999999999999</v>
      </c>
      <c r="G244" s="20">
        <v>-158.542</v>
      </c>
      <c r="H244" s="20">
        <v>17144</v>
      </c>
    </row>
    <row r="245" spans="1:15" x14ac:dyDescent="0.45">
      <c r="A245" s="20">
        <v>16</v>
      </c>
      <c r="B245" s="20" t="s">
        <v>527</v>
      </c>
      <c r="C245" s="20" t="s">
        <v>911</v>
      </c>
      <c r="D245" s="20" t="s">
        <v>9</v>
      </c>
      <c r="E245" s="20">
        <v>7</v>
      </c>
      <c r="F245" s="20">
        <v>-20.350999999999999</v>
      </c>
      <c r="G245" s="20">
        <v>-158.49799999999999</v>
      </c>
      <c r="H245" s="20">
        <v>17147</v>
      </c>
    </row>
    <row r="246" spans="1:15" x14ac:dyDescent="0.45">
      <c r="A246" s="20">
        <v>17</v>
      </c>
      <c r="B246" s="20" t="s">
        <v>527</v>
      </c>
      <c r="C246" s="20" t="s">
        <v>910</v>
      </c>
      <c r="D246" s="20" t="s">
        <v>9</v>
      </c>
      <c r="E246" s="20">
        <v>8</v>
      </c>
      <c r="F246" s="20">
        <v>-20.334</v>
      </c>
      <c r="G246" s="20">
        <v>-158.411</v>
      </c>
      <c r="H246" s="20">
        <v>17169</v>
      </c>
      <c r="J246" s="72" t="s">
        <v>25</v>
      </c>
      <c r="K246" s="71" t="s">
        <v>542</v>
      </c>
      <c r="L246" s="71" t="s">
        <v>541</v>
      </c>
      <c r="M246" s="71" t="s">
        <v>693</v>
      </c>
      <c r="N246" s="71" t="s">
        <v>692</v>
      </c>
      <c r="O246" s="70" t="s">
        <v>691</v>
      </c>
    </row>
    <row r="247" spans="1:15" x14ac:dyDescent="0.45">
      <c r="A247" s="20">
        <v>18</v>
      </c>
      <c r="B247" s="20" t="s">
        <v>527</v>
      </c>
      <c r="C247" s="20" t="s">
        <v>909</v>
      </c>
      <c r="D247" s="20" t="s">
        <v>9</v>
      </c>
      <c r="E247" s="20">
        <v>9</v>
      </c>
      <c r="F247" s="20">
        <v>-20.312999999999999</v>
      </c>
      <c r="G247" s="20">
        <v>-158.405</v>
      </c>
      <c r="H247" s="20">
        <v>17158</v>
      </c>
      <c r="J247" s="69" t="str">
        <f>B244</f>
        <v xml:space="preserve">    P-1531</v>
      </c>
      <c r="K247" s="68" t="str">
        <f>C244</f>
        <v xml:space="preserve">   2022/06/09 18:16:12</v>
      </c>
      <c r="L247" s="68" t="str">
        <f>D244</f>
        <v xml:space="preserve">           1-02</v>
      </c>
      <c r="M247" s="67">
        <f>AVERAGE(F244:F247)</f>
        <v>-20.362750000000002</v>
      </c>
      <c r="N247" s="67">
        <f>AVERAGE(G244:G247)</f>
        <v>-158.464</v>
      </c>
      <c r="O247" s="66">
        <f>AVERAGE(H244:H247)</f>
        <v>17154.5</v>
      </c>
    </row>
    <row r="248" spans="1:15" x14ac:dyDescent="0.45">
      <c r="A248" s="20">
        <v>19</v>
      </c>
      <c r="B248" s="20" t="s">
        <v>512</v>
      </c>
      <c r="C248" s="20" t="s">
        <v>908</v>
      </c>
      <c r="D248" s="20" t="s">
        <v>10</v>
      </c>
      <c r="E248" s="20">
        <v>1</v>
      </c>
      <c r="F248" s="20">
        <v>-1.7110000000000001</v>
      </c>
      <c r="G248" s="20">
        <v>-25.273</v>
      </c>
      <c r="H248" s="20">
        <v>17400</v>
      </c>
      <c r="J248" s="65"/>
      <c r="K248" s="65"/>
      <c r="L248" s="64" t="s">
        <v>689</v>
      </c>
      <c r="M248" s="63">
        <f>STDEV(F244:F247)</f>
        <v>6.2141639287464495E-2</v>
      </c>
      <c r="N248" s="63">
        <f>STDEV(G244:G247)</f>
        <v>6.715653356152157E-2</v>
      </c>
      <c r="O248" s="62">
        <f>STDEV(H244:H247)</f>
        <v>11.387127235025815</v>
      </c>
    </row>
    <row r="249" spans="1:15" x14ac:dyDescent="0.45">
      <c r="A249" s="20">
        <v>20</v>
      </c>
      <c r="B249" s="20" t="s">
        <v>512</v>
      </c>
      <c r="C249" s="20" t="s">
        <v>907</v>
      </c>
      <c r="D249" s="20" t="s">
        <v>10</v>
      </c>
      <c r="E249" s="20">
        <v>2</v>
      </c>
      <c r="F249" s="20">
        <v>-0.64300000000000002</v>
      </c>
      <c r="G249" s="20">
        <v>-12.544</v>
      </c>
      <c r="H249" s="20">
        <v>17109</v>
      </c>
    </row>
    <row r="250" spans="1:15" x14ac:dyDescent="0.45">
      <c r="A250" s="20">
        <v>21</v>
      </c>
      <c r="B250" s="20" t="s">
        <v>512</v>
      </c>
      <c r="C250" s="20" t="s">
        <v>906</v>
      </c>
      <c r="D250" s="20" t="s">
        <v>10</v>
      </c>
      <c r="E250" s="20">
        <v>3</v>
      </c>
      <c r="F250" s="20">
        <v>-0.38500000000000001</v>
      </c>
      <c r="G250" s="20">
        <v>-9.2040000000000006</v>
      </c>
      <c r="H250" s="20">
        <v>17095</v>
      </c>
    </row>
    <row r="251" spans="1:15" x14ac:dyDescent="0.45">
      <c r="A251" s="20">
        <v>22</v>
      </c>
      <c r="B251" s="20" t="s">
        <v>512</v>
      </c>
      <c r="C251" s="20" t="s">
        <v>905</v>
      </c>
      <c r="D251" s="20" t="s">
        <v>10</v>
      </c>
      <c r="E251" s="20">
        <v>4</v>
      </c>
      <c r="F251" s="20">
        <v>-0.17699999999999999</v>
      </c>
      <c r="G251" s="20">
        <v>-7.444</v>
      </c>
      <c r="H251" s="20">
        <v>17107</v>
      </c>
    </row>
    <row r="252" spans="1:15" x14ac:dyDescent="0.45">
      <c r="A252" s="20">
        <v>23</v>
      </c>
      <c r="B252" s="20" t="s">
        <v>512</v>
      </c>
      <c r="C252" s="20" t="s">
        <v>904</v>
      </c>
      <c r="D252" s="20" t="s">
        <v>10</v>
      </c>
      <c r="E252" s="20">
        <v>5</v>
      </c>
      <c r="F252" s="20">
        <v>-8.2000000000000003E-2</v>
      </c>
      <c r="G252" s="20">
        <v>-6.5030000000000001</v>
      </c>
      <c r="H252" s="20">
        <v>17096</v>
      </c>
    </row>
    <row r="253" spans="1:15" x14ac:dyDescent="0.45">
      <c r="A253" s="20">
        <v>24</v>
      </c>
      <c r="B253" s="20" t="s">
        <v>512</v>
      </c>
      <c r="C253" s="20" t="s">
        <v>511</v>
      </c>
      <c r="D253" s="20" t="s">
        <v>10</v>
      </c>
      <c r="E253" s="20">
        <v>6</v>
      </c>
      <c r="F253" s="20">
        <v>-3.9E-2</v>
      </c>
      <c r="G253" s="20">
        <v>-5.5869999999999997</v>
      </c>
      <c r="H253" s="20">
        <v>17103</v>
      </c>
    </row>
    <row r="254" spans="1:15" x14ac:dyDescent="0.45">
      <c r="A254" s="20">
        <v>25</v>
      </c>
      <c r="B254" s="20" t="s">
        <v>512</v>
      </c>
      <c r="C254" s="20" t="s">
        <v>903</v>
      </c>
      <c r="D254" s="20" t="s">
        <v>10</v>
      </c>
      <c r="E254" s="20">
        <v>7</v>
      </c>
      <c r="F254" s="20">
        <v>1.6E-2</v>
      </c>
      <c r="G254" s="20">
        <v>-4.9939999999999998</v>
      </c>
      <c r="H254" s="20">
        <v>17124</v>
      </c>
    </row>
    <row r="255" spans="1:15" x14ac:dyDescent="0.45">
      <c r="A255" s="20">
        <v>26</v>
      </c>
      <c r="B255" s="20" t="s">
        <v>512</v>
      </c>
      <c r="C255" s="20" t="s">
        <v>902</v>
      </c>
      <c r="D255" s="20" t="s">
        <v>10</v>
      </c>
      <c r="E255" s="20">
        <v>8</v>
      </c>
      <c r="F255" s="20">
        <v>0.06</v>
      </c>
      <c r="G255" s="20">
        <v>-4.5010000000000003</v>
      </c>
      <c r="H255" s="20">
        <v>17087</v>
      </c>
      <c r="J255" s="72" t="s">
        <v>25</v>
      </c>
      <c r="K255" s="71" t="s">
        <v>542</v>
      </c>
      <c r="L255" s="71" t="s">
        <v>541</v>
      </c>
      <c r="M255" s="71" t="s">
        <v>693</v>
      </c>
      <c r="N255" s="71" t="s">
        <v>692</v>
      </c>
      <c r="O255" s="70" t="s">
        <v>691</v>
      </c>
    </row>
    <row r="256" spans="1:15" x14ac:dyDescent="0.45">
      <c r="A256" s="20">
        <v>27</v>
      </c>
      <c r="B256" s="20" t="s">
        <v>512</v>
      </c>
      <c r="C256" s="20" t="s">
        <v>901</v>
      </c>
      <c r="D256" s="20" t="s">
        <v>10</v>
      </c>
      <c r="E256" s="20">
        <v>9</v>
      </c>
      <c r="F256" s="20">
        <v>0.14199999999999999</v>
      </c>
      <c r="G256" s="20">
        <v>-4.0759999999999996</v>
      </c>
      <c r="H256" s="20">
        <v>17068</v>
      </c>
      <c r="J256" s="69" t="str">
        <f>B253</f>
        <v xml:space="preserve">    P-1532</v>
      </c>
      <c r="K256" s="68" t="str">
        <f>C253</f>
        <v xml:space="preserve">   2022/06/09 19:37:05</v>
      </c>
      <c r="L256" s="68" t="str">
        <f>D253</f>
        <v xml:space="preserve">           1-03</v>
      </c>
      <c r="M256" s="67">
        <f>AVERAGE(F253:F256)</f>
        <v>4.4749999999999998E-2</v>
      </c>
      <c r="N256" s="67">
        <f>AVERAGE(G253:G256)</f>
        <v>-4.7895000000000003</v>
      </c>
      <c r="O256" s="66">
        <f>AVERAGE(H253:H256)</f>
        <v>17095.5</v>
      </c>
    </row>
    <row r="257" spans="1:15" x14ac:dyDescent="0.45">
      <c r="A257" s="20">
        <v>28</v>
      </c>
      <c r="B257" s="20" t="s">
        <v>622</v>
      </c>
      <c r="C257" s="20" t="s">
        <v>900</v>
      </c>
      <c r="D257" s="20" t="s">
        <v>620</v>
      </c>
      <c r="E257" s="20">
        <v>1</v>
      </c>
      <c r="F257" s="20">
        <v>11.199</v>
      </c>
      <c r="G257" s="20">
        <v>8.6340000000000003</v>
      </c>
      <c r="H257" s="20">
        <v>17173</v>
      </c>
      <c r="J257" s="65"/>
      <c r="K257" s="65"/>
      <c r="L257" s="64" t="s">
        <v>689</v>
      </c>
      <c r="M257" s="63">
        <f>STDEV(F253:F256)</f>
        <v>7.6443334132763552E-2</v>
      </c>
      <c r="N257" s="63">
        <f>STDEV(G253:G256)</f>
        <v>0.65067682710646135</v>
      </c>
      <c r="O257" s="62">
        <f>STDEV(H253:H256)</f>
        <v>23.783747952470961</v>
      </c>
    </row>
    <row r="258" spans="1:15" x14ac:dyDescent="0.45">
      <c r="A258" s="20">
        <v>29</v>
      </c>
      <c r="B258" s="20" t="s">
        <v>622</v>
      </c>
      <c r="C258" s="20" t="s">
        <v>899</v>
      </c>
      <c r="D258" s="20" t="s">
        <v>620</v>
      </c>
      <c r="E258" s="20">
        <v>2</v>
      </c>
      <c r="F258" s="20">
        <v>10.6</v>
      </c>
      <c r="G258" s="20">
        <v>7.4059999999999997</v>
      </c>
      <c r="H258" s="20">
        <v>18915</v>
      </c>
    </row>
    <row r="259" spans="1:15" x14ac:dyDescent="0.45">
      <c r="A259" s="20">
        <v>30</v>
      </c>
      <c r="B259" s="20" t="s">
        <v>622</v>
      </c>
      <c r="C259" s="20" t="s">
        <v>898</v>
      </c>
      <c r="D259" s="20" t="s">
        <v>620</v>
      </c>
      <c r="E259" s="20">
        <v>3</v>
      </c>
      <c r="F259" s="20">
        <v>11.625</v>
      </c>
      <c r="G259" s="20">
        <v>9.9260000000000002</v>
      </c>
      <c r="H259" s="20">
        <v>19138</v>
      </c>
    </row>
    <row r="260" spans="1:15" x14ac:dyDescent="0.45">
      <c r="A260" s="20">
        <v>31</v>
      </c>
      <c r="B260" s="20" t="s">
        <v>622</v>
      </c>
      <c r="C260" s="20" t="s">
        <v>897</v>
      </c>
      <c r="D260" s="20" t="s">
        <v>620</v>
      </c>
      <c r="E260" s="20">
        <v>4</v>
      </c>
      <c r="F260" s="20">
        <v>12.037000000000001</v>
      </c>
      <c r="G260" s="20">
        <v>10.535</v>
      </c>
      <c r="H260" s="20">
        <v>16913</v>
      </c>
    </row>
    <row r="261" spans="1:15" x14ac:dyDescent="0.45">
      <c r="A261" s="20">
        <v>32</v>
      </c>
      <c r="B261" s="20" t="s">
        <v>622</v>
      </c>
      <c r="C261" s="20" t="s">
        <v>896</v>
      </c>
      <c r="D261" s="20" t="s">
        <v>620</v>
      </c>
      <c r="E261" s="20">
        <v>5</v>
      </c>
      <c r="F261" s="20">
        <v>12.138999999999999</v>
      </c>
      <c r="G261" s="20">
        <v>10.96</v>
      </c>
      <c r="H261" s="20">
        <v>16880</v>
      </c>
    </row>
    <row r="262" spans="1:15" x14ac:dyDescent="0.45">
      <c r="A262" s="20">
        <v>33</v>
      </c>
      <c r="B262" s="20" t="s">
        <v>622</v>
      </c>
      <c r="C262" s="20" t="s">
        <v>621</v>
      </c>
      <c r="D262" s="20" t="s">
        <v>620</v>
      </c>
      <c r="E262" s="20">
        <v>6</v>
      </c>
      <c r="F262" s="20">
        <v>12.298</v>
      </c>
      <c r="G262" s="20">
        <v>11.417</v>
      </c>
      <c r="H262" s="20">
        <v>16883</v>
      </c>
    </row>
    <row r="263" spans="1:15" x14ac:dyDescent="0.45">
      <c r="A263" s="20">
        <v>34</v>
      </c>
      <c r="B263" s="20" t="s">
        <v>622</v>
      </c>
      <c r="C263" s="20" t="s">
        <v>895</v>
      </c>
      <c r="D263" s="20" t="s">
        <v>620</v>
      </c>
      <c r="E263" s="20">
        <v>7</v>
      </c>
      <c r="F263" s="20">
        <v>12.353</v>
      </c>
      <c r="G263" s="20">
        <v>11.62</v>
      </c>
      <c r="H263" s="20">
        <v>16824</v>
      </c>
    </row>
    <row r="264" spans="1:15" x14ac:dyDescent="0.45">
      <c r="A264" s="20">
        <v>35</v>
      </c>
      <c r="B264" s="20" t="s">
        <v>622</v>
      </c>
      <c r="C264" s="20" t="s">
        <v>894</v>
      </c>
      <c r="D264" s="20" t="s">
        <v>620</v>
      </c>
      <c r="E264" s="20">
        <v>8</v>
      </c>
      <c r="F264" s="20">
        <v>12.394</v>
      </c>
      <c r="G264" s="20">
        <v>11.875</v>
      </c>
      <c r="H264" s="20">
        <v>16827</v>
      </c>
      <c r="J264" s="72" t="s">
        <v>25</v>
      </c>
      <c r="K264" s="71" t="s">
        <v>542</v>
      </c>
      <c r="L264" s="71" t="s">
        <v>541</v>
      </c>
      <c r="M264" s="71" t="s">
        <v>693</v>
      </c>
      <c r="N264" s="71" t="s">
        <v>692</v>
      </c>
      <c r="O264" s="70" t="s">
        <v>691</v>
      </c>
    </row>
    <row r="265" spans="1:15" x14ac:dyDescent="0.45">
      <c r="A265" s="20">
        <v>36</v>
      </c>
      <c r="B265" s="20" t="s">
        <v>622</v>
      </c>
      <c r="C265" s="20" t="s">
        <v>893</v>
      </c>
      <c r="D265" s="20" t="s">
        <v>620</v>
      </c>
      <c r="E265" s="20">
        <v>9</v>
      </c>
      <c r="F265" s="20">
        <v>12.362</v>
      </c>
      <c r="G265" s="20">
        <v>12</v>
      </c>
      <c r="H265" s="20">
        <v>16761</v>
      </c>
      <c r="J265" s="69" t="str">
        <f>B262</f>
        <v xml:space="preserve">    P-1533</v>
      </c>
      <c r="K265" s="68" t="str">
        <f>C262</f>
        <v xml:space="preserve">   2022/06/09 21:04:36</v>
      </c>
      <c r="L265" s="68" t="str">
        <f>D262</f>
        <v xml:space="preserve">           1-18</v>
      </c>
      <c r="M265" s="67">
        <f>AVERAGE(F262:F265)</f>
        <v>12.351750000000001</v>
      </c>
      <c r="N265" s="67">
        <f>AVERAGE(G262:G265)</f>
        <v>11.728</v>
      </c>
      <c r="O265" s="66">
        <f>AVERAGE(H262:H265)</f>
        <v>16823.75</v>
      </c>
    </row>
    <row r="266" spans="1:15" x14ac:dyDescent="0.45">
      <c r="A266" s="20">
        <v>37</v>
      </c>
      <c r="B266" s="20" t="s">
        <v>618</v>
      </c>
      <c r="C266" s="20" t="s">
        <v>892</v>
      </c>
      <c r="D266" s="20" t="s">
        <v>616</v>
      </c>
      <c r="E266" s="20">
        <v>1</v>
      </c>
      <c r="F266" s="20">
        <v>11.792</v>
      </c>
      <c r="G266" s="20">
        <v>-10.333</v>
      </c>
      <c r="H266" s="20">
        <v>16505</v>
      </c>
      <c r="J266" s="65"/>
      <c r="K266" s="65"/>
      <c r="L266" s="64" t="s">
        <v>689</v>
      </c>
      <c r="M266" s="63">
        <f>STDEV(F262:F265)</f>
        <v>3.9919711087798918E-2</v>
      </c>
      <c r="N266" s="63">
        <f>STDEV(G262:G265)</f>
        <v>0.2607540348041939</v>
      </c>
      <c r="O266" s="62">
        <f>STDEV(H262:H265)</f>
        <v>49.862310415783988</v>
      </c>
    </row>
    <row r="267" spans="1:15" x14ac:dyDescent="0.45">
      <c r="A267" s="20">
        <v>38</v>
      </c>
      <c r="B267" s="20" t="s">
        <v>618</v>
      </c>
      <c r="C267" s="20" t="s">
        <v>891</v>
      </c>
      <c r="D267" s="20" t="s">
        <v>616</v>
      </c>
      <c r="E267" s="20">
        <v>2</v>
      </c>
      <c r="F267" s="20">
        <v>11.004</v>
      </c>
      <c r="G267" s="20">
        <v>-12.7</v>
      </c>
      <c r="H267" s="20">
        <v>18314</v>
      </c>
    </row>
    <row r="268" spans="1:15" x14ac:dyDescent="0.45">
      <c r="A268" s="20">
        <v>39</v>
      </c>
      <c r="B268" s="20" t="s">
        <v>618</v>
      </c>
      <c r="C268" s="20" t="s">
        <v>890</v>
      </c>
      <c r="D268" s="20" t="s">
        <v>616</v>
      </c>
      <c r="E268" s="20">
        <v>3</v>
      </c>
      <c r="F268" s="20">
        <v>11.86</v>
      </c>
      <c r="G268" s="20">
        <v>-11.45</v>
      </c>
      <c r="H268" s="20">
        <v>17105</v>
      </c>
    </row>
    <row r="269" spans="1:15" x14ac:dyDescent="0.45">
      <c r="A269" s="20">
        <v>40</v>
      </c>
      <c r="B269" s="20" t="s">
        <v>618</v>
      </c>
      <c r="C269" s="20" t="s">
        <v>889</v>
      </c>
      <c r="D269" s="20" t="s">
        <v>616</v>
      </c>
      <c r="E269" s="20">
        <v>4</v>
      </c>
      <c r="F269" s="20">
        <v>11.846</v>
      </c>
      <c r="G269" s="20">
        <v>-12.266</v>
      </c>
      <c r="H269" s="20">
        <v>16708</v>
      </c>
    </row>
    <row r="270" spans="1:15" x14ac:dyDescent="0.45">
      <c r="A270" s="20">
        <v>41</v>
      </c>
      <c r="B270" s="20" t="s">
        <v>618</v>
      </c>
      <c r="C270" s="20" t="s">
        <v>888</v>
      </c>
      <c r="D270" s="20" t="s">
        <v>616</v>
      </c>
      <c r="E270" s="20">
        <v>5</v>
      </c>
      <c r="F270" s="20">
        <v>11.932</v>
      </c>
      <c r="G270" s="20">
        <v>-12.161</v>
      </c>
      <c r="H270" s="20">
        <v>16737</v>
      </c>
    </row>
    <row r="271" spans="1:15" x14ac:dyDescent="0.45">
      <c r="A271" s="20">
        <v>42</v>
      </c>
      <c r="B271" s="20" t="s">
        <v>618</v>
      </c>
      <c r="C271" s="20" t="s">
        <v>617</v>
      </c>
      <c r="D271" s="20" t="s">
        <v>616</v>
      </c>
      <c r="E271" s="20">
        <v>6</v>
      </c>
      <c r="F271" s="20">
        <v>11.925000000000001</v>
      </c>
      <c r="G271" s="20">
        <v>-12.182</v>
      </c>
      <c r="H271" s="20">
        <v>16674</v>
      </c>
    </row>
    <row r="272" spans="1:15" x14ac:dyDescent="0.45">
      <c r="A272" s="20">
        <v>43</v>
      </c>
      <c r="B272" s="20" t="s">
        <v>618</v>
      </c>
      <c r="C272" s="20" t="s">
        <v>887</v>
      </c>
      <c r="D272" s="20" t="s">
        <v>616</v>
      </c>
      <c r="E272" s="20">
        <v>7</v>
      </c>
      <c r="F272" s="20">
        <v>11.93</v>
      </c>
      <c r="G272" s="20">
        <v>-12.272</v>
      </c>
      <c r="H272" s="20">
        <v>16697</v>
      </c>
    </row>
    <row r="273" spans="1:15" x14ac:dyDescent="0.45">
      <c r="A273" s="20">
        <v>44</v>
      </c>
      <c r="B273" s="20" t="s">
        <v>618</v>
      </c>
      <c r="C273" s="20" t="s">
        <v>886</v>
      </c>
      <c r="D273" s="20" t="s">
        <v>616</v>
      </c>
      <c r="E273" s="20">
        <v>8</v>
      </c>
      <c r="F273" s="20">
        <v>11.884</v>
      </c>
      <c r="G273" s="20">
        <v>-12.375</v>
      </c>
      <c r="H273" s="20">
        <v>16656</v>
      </c>
      <c r="J273" s="72" t="s">
        <v>25</v>
      </c>
      <c r="K273" s="71" t="s">
        <v>542</v>
      </c>
      <c r="L273" s="71" t="s">
        <v>541</v>
      </c>
      <c r="M273" s="71" t="s">
        <v>693</v>
      </c>
      <c r="N273" s="71" t="s">
        <v>692</v>
      </c>
      <c r="O273" s="70" t="s">
        <v>691</v>
      </c>
    </row>
    <row r="274" spans="1:15" x14ac:dyDescent="0.45">
      <c r="A274" s="20">
        <v>45</v>
      </c>
      <c r="B274" s="20" t="s">
        <v>618</v>
      </c>
      <c r="C274" s="20" t="s">
        <v>885</v>
      </c>
      <c r="D274" s="20" t="s">
        <v>616</v>
      </c>
      <c r="E274" s="20">
        <v>9</v>
      </c>
      <c r="F274" s="20">
        <v>11.958</v>
      </c>
      <c r="G274" s="20">
        <v>-12.2</v>
      </c>
      <c r="H274" s="20">
        <v>16663</v>
      </c>
      <c r="J274" s="69" t="str">
        <f>B271</f>
        <v xml:space="preserve">    P-1534</v>
      </c>
      <c r="K274" s="68" t="str">
        <f>C271</f>
        <v xml:space="preserve">   2022/06/09 22:34:15</v>
      </c>
      <c r="L274" s="68" t="str">
        <f>D271</f>
        <v xml:space="preserve">           1-19</v>
      </c>
      <c r="M274" s="67">
        <f>AVERAGE(F271:F274)</f>
        <v>11.924250000000001</v>
      </c>
      <c r="N274" s="67">
        <f>AVERAGE(G271:G274)</f>
        <v>-12.257249999999999</v>
      </c>
      <c r="O274" s="66">
        <f>AVERAGE(H271:H274)</f>
        <v>16672.5</v>
      </c>
    </row>
    <row r="275" spans="1:15" x14ac:dyDescent="0.45">
      <c r="A275" s="20">
        <v>46</v>
      </c>
      <c r="B275" s="20" t="s">
        <v>614</v>
      </c>
      <c r="C275" s="20" t="s">
        <v>884</v>
      </c>
      <c r="D275" s="20" t="s">
        <v>612</v>
      </c>
      <c r="E275" s="20">
        <v>1</v>
      </c>
      <c r="F275" s="20">
        <v>6.181</v>
      </c>
      <c r="G275" s="20">
        <v>-22.648</v>
      </c>
      <c r="H275" s="20">
        <v>16634</v>
      </c>
      <c r="J275" s="65"/>
      <c r="K275" s="65"/>
      <c r="L275" s="64" t="s">
        <v>689</v>
      </c>
      <c r="M275" s="63">
        <f>STDEV(F271:F274)</f>
        <v>3.0510927004380923E-2</v>
      </c>
      <c r="N275" s="63">
        <f>STDEV(G271:G274)</f>
        <v>8.7602796759007701E-2</v>
      </c>
      <c r="O275" s="62">
        <f>STDEV(H271:H274)</f>
        <v>17.935068069752806</v>
      </c>
    </row>
    <row r="276" spans="1:15" x14ac:dyDescent="0.45">
      <c r="A276" s="20">
        <v>47</v>
      </c>
      <c r="B276" s="20" t="s">
        <v>614</v>
      </c>
      <c r="C276" s="20" t="s">
        <v>883</v>
      </c>
      <c r="D276" s="20" t="s">
        <v>612</v>
      </c>
      <c r="E276" s="20">
        <v>2</v>
      </c>
      <c r="F276" s="20">
        <v>5.5</v>
      </c>
      <c r="G276" s="20">
        <v>-23.248000000000001</v>
      </c>
      <c r="H276" s="20">
        <v>18436</v>
      </c>
    </row>
    <row r="277" spans="1:15" x14ac:dyDescent="0.45">
      <c r="A277" s="20">
        <v>48</v>
      </c>
      <c r="B277" s="20" t="s">
        <v>614</v>
      </c>
      <c r="C277" s="20" t="s">
        <v>882</v>
      </c>
      <c r="D277" s="20" t="s">
        <v>612</v>
      </c>
      <c r="E277" s="20">
        <v>3</v>
      </c>
      <c r="F277" s="20">
        <v>6.0549999999999997</v>
      </c>
      <c r="G277" s="20">
        <v>-22.29</v>
      </c>
      <c r="H277" s="20">
        <v>18038</v>
      </c>
    </row>
    <row r="278" spans="1:15" x14ac:dyDescent="0.45">
      <c r="A278" s="20">
        <v>49</v>
      </c>
      <c r="B278" s="20" t="s">
        <v>614</v>
      </c>
      <c r="C278" s="20" t="s">
        <v>881</v>
      </c>
      <c r="D278" s="20" t="s">
        <v>612</v>
      </c>
      <c r="E278" s="20">
        <v>4</v>
      </c>
      <c r="F278" s="20">
        <v>6.1980000000000004</v>
      </c>
      <c r="G278" s="20">
        <v>-21.869</v>
      </c>
      <c r="H278" s="20">
        <v>18173</v>
      </c>
    </row>
    <row r="279" spans="1:15" x14ac:dyDescent="0.45">
      <c r="A279" s="20">
        <v>50</v>
      </c>
      <c r="B279" s="20" t="s">
        <v>614</v>
      </c>
      <c r="C279" s="20" t="s">
        <v>880</v>
      </c>
      <c r="D279" s="20" t="s">
        <v>612</v>
      </c>
      <c r="E279" s="20">
        <v>5</v>
      </c>
      <c r="F279" s="20">
        <v>6.2649999999999997</v>
      </c>
      <c r="G279" s="20">
        <v>-21.556000000000001</v>
      </c>
      <c r="H279" s="20">
        <v>18275</v>
      </c>
    </row>
    <row r="280" spans="1:15" x14ac:dyDescent="0.45">
      <c r="A280" s="20">
        <v>51</v>
      </c>
      <c r="B280" s="20" t="s">
        <v>614</v>
      </c>
      <c r="C280" s="20" t="s">
        <v>613</v>
      </c>
      <c r="D280" s="20" t="s">
        <v>612</v>
      </c>
      <c r="E280" s="20">
        <v>6</v>
      </c>
      <c r="F280" s="20">
        <v>5.944</v>
      </c>
      <c r="G280" s="20">
        <v>-22.928000000000001</v>
      </c>
      <c r="H280" s="20">
        <v>16780</v>
      </c>
    </row>
    <row r="281" spans="1:15" x14ac:dyDescent="0.45">
      <c r="A281" s="20">
        <v>52</v>
      </c>
      <c r="B281" s="20" t="s">
        <v>614</v>
      </c>
      <c r="C281" s="20" t="s">
        <v>879</v>
      </c>
      <c r="D281" s="20" t="s">
        <v>612</v>
      </c>
      <c r="E281" s="20">
        <v>7</v>
      </c>
      <c r="F281" s="20">
        <v>5.8949999999999996</v>
      </c>
      <c r="G281" s="20">
        <v>-23.242000000000001</v>
      </c>
      <c r="H281" s="20">
        <v>16598</v>
      </c>
    </row>
    <row r="282" spans="1:15" x14ac:dyDescent="0.45">
      <c r="A282" s="20">
        <v>53</v>
      </c>
      <c r="B282" s="20" t="s">
        <v>614</v>
      </c>
      <c r="C282" s="20" t="s">
        <v>878</v>
      </c>
      <c r="D282" s="20" t="s">
        <v>612</v>
      </c>
      <c r="E282" s="20">
        <v>8</v>
      </c>
      <c r="F282" s="20">
        <v>6.0039999999999996</v>
      </c>
      <c r="G282" s="20">
        <v>-23.178000000000001</v>
      </c>
      <c r="H282" s="20">
        <v>16785</v>
      </c>
      <c r="J282" s="72" t="s">
        <v>25</v>
      </c>
      <c r="K282" s="71" t="s">
        <v>542</v>
      </c>
      <c r="L282" s="71" t="s">
        <v>541</v>
      </c>
      <c r="M282" s="71" t="s">
        <v>693</v>
      </c>
      <c r="N282" s="71" t="s">
        <v>692</v>
      </c>
      <c r="O282" s="70" t="s">
        <v>691</v>
      </c>
    </row>
    <row r="283" spans="1:15" x14ac:dyDescent="0.45">
      <c r="A283" s="20">
        <v>54</v>
      </c>
      <c r="B283" s="20" t="s">
        <v>614</v>
      </c>
      <c r="C283" s="20" t="s">
        <v>877</v>
      </c>
      <c r="D283" s="20" t="s">
        <v>612</v>
      </c>
      <c r="E283" s="20">
        <v>9</v>
      </c>
      <c r="F283" s="20">
        <v>5.9950000000000001</v>
      </c>
      <c r="G283" s="20">
        <v>-23.093</v>
      </c>
      <c r="H283" s="20">
        <v>16652</v>
      </c>
      <c r="J283" s="69" t="str">
        <f>B280</f>
        <v xml:space="preserve">    P-1535</v>
      </c>
      <c r="K283" s="68" t="str">
        <f>C280</f>
        <v xml:space="preserve">   2022/06/10 00:03:56</v>
      </c>
      <c r="L283" s="68" t="str">
        <f>D280</f>
        <v xml:space="preserve">           1-20</v>
      </c>
      <c r="M283" s="67">
        <f>AVERAGE(F280:F283)</f>
        <v>5.9594999999999994</v>
      </c>
      <c r="N283" s="67">
        <f>AVERAGE(G280:G283)</f>
        <v>-23.110250000000001</v>
      </c>
      <c r="O283" s="66">
        <f>AVERAGE(H280:H283)</f>
        <v>16703.75</v>
      </c>
    </row>
    <row r="284" spans="1:15" x14ac:dyDescent="0.45">
      <c r="A284" s="20">
        <v>55</v>
      </c>
      <c r="B284" s="20" t="s">
        <v>610</v>
      </c>
      <c r="C284" s="20" t="s">
        <v>876</v>
      </c>
      <c r="D284" s="20" t="s">
        <v>608</v>
      </c>
      <c r="E284" s="20">
        <v>1</v>
      </c>
      <c r="F284" s="20">
        <v>10.462999999999999</v>
      </c>
      <c r="G284" s="20">
        <v>5.0209999999999999</v>
      </c>
      <c r="H284" s="20">
        <v>16446</v>
      </c>
      <c r="J284" s="65"/>
      <c r="K284" s="65"/>
      <c r="L284" s="64" t="s">
        <v>689</v>
      </c>
      <c r="M284" s="63">
        <f>STDEV(F280:F283)</f>
        <v>5.0467811523782248E-2</v>
      </c>
      <c r="N284" s="63">
        <f>STDEV(G280:G283)</f>
        <v>0.13596660129115049</v>
      </c>
      <c r="O284" s="62">
        <f>STDEV(H280:H283)</f>
        <v>93.58908412131548</v>
      </c>
    </row>
    <row r="285" spans="1:15" x14ac:dyDescent="0.45">
      <c r="A285" s="20">
        <v>56</v>
      </c>
      <c r="B285" s="20" t="s">
        <v>610</v>
      </c>
      <c r="C285" s="20" t="s">
        <v>875</v>
      </c>
      <c r="D285" s="20" t="s">
        <v>608</v>
      </c>
      <c r="E285" s="20">
        <v>2</v>
      </c>
      <c r="F285" s="20">
        <v>9.8480000000000008</v>
      </c>
      <c r="G285" s="20">
        <v>6.1609999999999996</v>
      </c>
      <c r="H285" s="20">
        <v>18017</v>
      </c>
    </row>
    <row r="286" spans="1:15" x14ac:dyDescent="0.45">
      <c r="A286" s="20">
        <v>57</v>
      </c>
      <c r="B286" s="20" t="s">
        <v>610</v>
      </c>
      <c r="C286" s="20" t="s">
        <v>874</v>
      </c>
      <c r="D286" s="20" t="s">
        <v>608</v>
      </c>
      <c r="E286" s="20">
        <v>3</v>
      </c>
      <c r="F286" s="20">
        <v>10.635999999999999</v>
      </c>
      <c r="G286" s="20">
        <v>8.3970000000000002</v>
      </c>
      <c r="H286" s="20">
        <v>16700</v>
      </c>
    </row>
    <row r="287" spans="1:15" x14ac:dyDescent="0.45">
      <c r="A287" s="20">
        <v>58</v>
      </c>
      <c r="B287" s="20" t="s">
        <v>610</v>
      </c>
      <c r="C287" s="20" t="s">
        <v>873</v>
      </c>
      <c r="D287" s="20" t="s">
        <v>608</v>
      </c>
      <c r="E287" s="20">
        <v>4</v>
      </c>
      <c r="F287" s="20">
        <v>10.709</v>
      </c>
      <c r="G287" s="20">
        <v>8.8629999999999995</v>
      </c>
      <c r="H287" s="20">
        <v>16684</v>
      </c>
    </row>
    <row r="288" spans="1:15" x14ac:dyDescent="0.45">
      <c r="A288" s="20">
        <v>59</v>
      </c>
      <c r="B288" s="20" t="s">
        <v>610</v>
      </c>
      <c r="C288" s="20" t="s">
        <v>872</v>
      </c>
      <c r="D288" s="20" t="s">
        <v>608</v>
      </c>
      <c r="E288" s="20">
        <v>5</v>
      </c>
      <c r="F288" s="20">
        <v>10.752000000000001</v>
      </c>
      <c r="G288" s="20">
        <v>9.4269999999999996</v>
      </c>
      <c r="H288" s="20">
        <v>16841</v>
      </c>
    </row>
    <row r="289" spans="1:15" x14ac:dyDescent="0.45">
      <c r="A289" s="20">
        <v>60</v>
      </c>
      <c r="B289" s="20" t="s">
        <v>610</v>
      </c>
      <c r="C289" s="20" t="s">
        <v>609</v>
      </c>
      <c r="D289" s="20" t="s">
        <v>608</v>
      </c>
      <c r="E289" s="20">
        <v>6</v>
      </c>
      <c r="F289" s="20">
        <v>10.663</v>
      </c>
      <c r="G289" s="20">
        <v>8.9909999999999997</v>
      </c>
      <c r="H289" s="20">
        <v>16305</v>
      </c>
    </row>
    <row r="290" spans="1:15" x14ac:dyDescent="0.45">
      <c r="A290" s="20">
        <v>61</v>
      </c>
      <c r="B290" s="20" t="s">
        <v>610</v>
      </c>
      <c r="C290" s="20" t="s">
        <v>871</v>
      </c>
      <c r="D290" s="20" t="s">
        <v>608</v>
      </c>
      <c r="E290" s="20">
        <v>7</v>
      </c>
      <c r="F290" s="20">
        <v>10.738</v>
      </c>
      <c r="G290" s="20">
        <v>9.7010000000000005</v>
      </c>
      <c r="H290" s="20">
        <v>16812</v>
      </c>
    </row>
    <row r="291" spans="1:15" x14ac:dyDescent="0.45">
      <c r="A291" s="20">
        <v>62</v>
      </c>
      <c r="B291" s="20" t="s">
        <v>610</v>
      </c>
      <c r="C291" s="20" t="s">
        <v>870</v>
      </c>
      <c r="D291" s="20" t="s">
        <v>608</v>
      </c>
      <c r="E291" s="20">
        <v>8</v>
      </c>
      <c r="F291" s="20">
        <v>10.702</v>
      </c>
      <c r="G291" s="20">
        <v>9.1579999999999995</v>
      </c>
      <c r="H291" s="20">
        <v>16589</v>
      </c>
      <c r="J291" s="72" t="s">
        <v>25</v>
      </c>
      <c r="K291" s="71" t="s">
        <v>542</v>
      </c>
      <c r="L291" s="71" t="s">
        <v>541</v>
      </c>
      <c r="M291" s="71" t="s">
        <v>693</v>
      </c>
      <c r="N291" s="71" t="s">
        <v>692</v>
      </c>
      <c r="O291" s="70" t="s">
        <v>691</v>
      </c>
    </row>
    <row r="292" spans="1:15" x14ac:dyDescent="0.45">
      <c r="A292" s="20">
        <v>63</v>
      </c>
      <c r="B292" s="20" t="s">
        <v>610</v>
      </c>
      <c r="C292" s="20" t="s">
        <v>869</v>
      </c>
      <c r="D292" s="20" t="s">
        <v>608</v>
      </c>
      <c r="E292" s="20">
        <v>9</v>
      </c>
      <c r="F292" s="20">
        <v>10.698</v>
      </c>
      <c r="G292" s="20">
        <v>9.6479999999999997</v>
      </c>
      <c r="H292" s="20">
        <v>16788</v>
      </c>
      <c r="J292" s="69" t="str">
        <f>B289</f>
        <v xml:space="preserve">    P-1536</v>
      </c>
      <c r="K292" s="68" t="str">
        <f>C289</f>
        <v xml:space="preserve">   2022/06/10 01:33:38</v>
      </c>
      <c r="L292" s="68" t="str">
        <f>D289</f>
        <v xml:space="preserve">           1-21</v>
      </c>
      <c r="M292" s="67">
        <f>AVERAGE(F289:F292)</f>
        <v>10.70025</v>
      </c>
      <c r="N292" s="67">
        <f>AVERAGE(G289:G292)</f>
        <v>9.3745000000000012</v>
      </c>
      <c r="O292" s="66">
        <f>AVERAGE(H289:H292)</f>
        <v>16623.5</v>
      </c>
    </row>
    <row r="293" spans="1:15" x14ac:dyDescent="0.45">
      <c r="A293" s="20">
        <v>64</v>
      </c>
      <c r="B293" s="20" t="s">
        <v>606</v>
      </c>
      <c r="C293" s="20" t="s">
        <v>868</v>
      </c>
      <c r="D293" s="20" t="s">
        <v>604</v>
      </c>
      <c r="E293" s="20">
        <v>1</v>
      </c>
      <c r="F293" s="20">
        <v>3.6659999999999999</v>
      </c>
      <c r="G293" s="20">
        <v>-15.444000000000001</v>
      </c>
      <c r="H293" s="20">
        <v>17640</v>
      </c>
      <c r="J293" s="65"/>
      <c r="K293" s="65"/>
      <c r="L293" s="64" t="s">
        <v>689</v>
      </c>
      <c r="M293" s="63">
        <f>STDEV(F289:F292)</f>
        <v>3.0663496212923625E-2</v>
      </c>
      <c r="N293" s="63">
        <f>STDEV(G289:G292)</f>
        <v>0.3537178725104706</v>
      </c>
      <c r="O293" s="62">
        <f>STDEV(H289:H292)</f>
        <v>234.68063405402671</v>
      </c>
    </row>
    <row r="294" spans="1:15" x14ac:dyDescent="0.45">
      <c r="A294" s="20">
        <v>65</v>
      </c>
      <c r="B294" s="20" t="s">
        <v>606</v>
      </c>
      <c r="C294" s="20" t="s">
        <v>867</v>
      </c>
      <c r="D294" s="20" t="s">
        <v>604</v>
      </c>
      <c r="E294" s="20">
        <v>2</v>
      </c>
      <c r="F294" s="20">
        <v>2.9319999999999999</v>
      </c>
      <c r="G294" s="20">
        <v>-18.25</v>
      </c>
      <c r="H294" s="20">
        <v>18100</v>
      </c>
    </row>
    <row r="295" spans="1:15" x14ac:dyDescent="0.45">
      <c r="A295" s="20">
        <v>66</v>
      </c>
      <c r="B295" s="20" t="s">
        <v>606</v>
      </c>
      <c r="C295" s="20" t="s">
        <v>866</v>
      </c>
      <c r="D295" s="20" t="s">
        <v>604</v>
      </c>
      <c r="E295" s="20">
        <v>3</v>
      </c>
      <c r="F295" s="20">
        <v>3.7469999999999999</v>
      </c>
      <c r="G295" s="20">
        <v>-16.077999999999999</v>
      </c>
      <c r="H295" s="20">
        <v>18383</v>
      </c>
    </row>
    <row r="296" spans="1:15" x14ac:dyDescent="0.45">
      <c r="A296" s="20">
        <v>67</v>
      </c>
      <c r="B296" s="20" t="s">
        <v>606</v>
      </c>
      <c r="C296" s="20" t="s">
        <v>865</v>
      </c>
      <c r="D296" s="20" t="s">
        <v>604</v>
      </c>
      <c r="E296" s="20">
        <v>4</v>
      </c>
      <c r="F296" s="20">
        <v>3.359</v>
      </c>
      <c r="G296" s="20">
        <v>-18.036000000000001</v>
      </c>
      <c r="H296" s="20">
        <v>16651</v>
      </c>
    </row>
    <row r="297" spans="1:15" x14ac:dyDescent="0.45">
      <c r="A297" s="20">
        <v>68</v>
      </c>
      <c r="B297" s="20" t="s">
        <v>606</v>
      </c>
      <c r="C297" s="20" t="s">
        <v>864</v>
      </c>
      <c r="D297" s="20" t="s">
        <v>604</v>
      </c>
      <c r="E297" s="20">
        <v>5</v>
      </c>
      <c r="F297" s="20">
        <v>3.351</v>
      </c>
      <c r="G297" s="20">
        <v>-18.033000000000001</v>
      </c>
      <c r="H297" s="20">
        <v>16700</v>
      </c>
    </row>
    <row r="298" spans="1:15" x14ac:dyDescent="0.45">
      <c r="A298" s="20">
        <v>69</v>
      </c>
      <c r="B298" s="20" t="s">
        <v>606</v>
      </c>
      <c r="C298" s="20" t="s">
        <v>605</v>
      </c>
      <c r="D298" s="20" t="s">
        <v>604</v>
      </c>
      <c r="E298" s="20">
        <v>6</v>
      </c>
      <c r="F298" s="20">
        <v>3.323</v>
      </c>
      <c r="G298" s="20">
        <v>-17.975999999999999</v>
      </c>
      <c r="H298" s="20">
        <v>16593</v>
      </c>
    </row>
    <row r="299" spans="1:15" x14ac:dyDescent="0.45">
      <c r="A299" s="20">
        <v>70</v>
      </c>
      <c r="B299" s="20" t="s">
        <v>606</v>
      </c>
      <c r="C299" s="20" t="s">
        <v>863</v>
      </c>
      <c r="D299" s="20" t="s">
        <v>604</v>
      </c>
      <c r="E299" s="20">
        <v>7</v>
      </c>
      <c r="F299" s="20">
        <v>3.3759999999999999</v>
      </c>
      <c r="G299" s="20">
        <v>-17.896000000000001</v>
      </c>
      <c r="H299" s="20">
        <v>16681</v>
      </c>
    </row>
    <row r="300" spans="1:15" x14ac:dyDescent="0.45">
      <c r="A300" s="20">
        <v>71</v>
      </c>
      <c r="B300" s="20" t="s">
        <v>606</v>
      </c>
      <c r="C300" s="20" t="s">
        <v>862</v>
      </c>
      <c r="D300" s="20" t="s">
        <v>604</v>
      </c>
      <c r="E300" s="20">
        <v>8</v>
      </c>
      <c r="F300" s="20">
        <v>3.32</v>
      </c>
      <c r="G300" s="20">
        <v>-18.105</v>
      </c>
      <c r="H300" s="20">
        <v>16663</v>
      </c>
      <c r="J300" s="72" t="s">
        <v>25</v>
      </c>
      <c r="K300" s="71" t="s">
        <v>542</v>
      </c>
      <c r="L300" s="71" t="s">
        <v>541</v>
      </c>
      <c r="M300" s="71" t="s">
        <v>693</v>
      </c>
      <c r="N300" s="71" t="s">
        <v>692</v>
      </c>
      <c r="O300" s="70" t="s">
        <v>691</v>
      </c>
    </row>
    <row r="301" spans="1:15" x14ac:dyDescent="0.45">
      <c r="A301" s="20">
        <v>72</v>
      </c>
      <c r="B301" s="20" t="s">
        <v>606</v>
      </c>
      <c r="C301" s="20" t="s">
        <v>861</v>
      </c>
      <c r="D301" s="20" t="s">
        <v>604</v>
      </c>
      <c r="E301" s="20">
        <v>9</v>
      </c>
      <c r="F301" s="20">
        <v>3.319</v>
      </c>
      <c r="G301" s="20">
        <v>-18.088000000000001</v>
      </c>
      <c r="H301" s="20">
        <v>16635</v>
      </c>
      <c r="J301" s="69" t="str">
        <f>B298</f>
        <v xml:space="preserve">    P-1537</v>
      </c>
      <c r="K301" s="68" t="str">
        <f>C298</f>
        <v xml:space="preserve">   2022/06/10 03:03:18</v>
      </c>
      <c r="L301" s="68" t="str">
        <f>D298</f>
        <v xml:space="preserve">           1-22</v>
      </c>
      <c r="M301" s="67">
        <f>AVERAGE(F298:F301)</f>
        <v>3.3345000000000002</v>
      </c>
      <c r="N301" s="67">
        <f>AVERAGE(G298:G301)</f>
        <v>-18.016249999999999</v>
      </c>
      <c r="O301" s="66">
        <f>AVERAGE(H298:H301)</f>
        <v>16643</v>
      </c>
    </row>
    <row r="302" spans="1:15" x14ac:dyDescent="0.45">
      <c r="A302" s="20">
        <v>73</v>
      </c>
      <c r="B302" s="20" t="s">
        <v>510</v>
      </c>
      <c r="C302" s="20" t="s">
        <v>860</v>
      </c>
      <c r="D302" s="20" t="s">
        <v>10</v>
      </c>
      <c r="E302" s="20">
        <v>1</v>
      </c>
      <c r="F302" s="20">
        <v>0.73199999999999998</v>
      </c>
      <c r="G302" s="20">
        <v>-2.9239999999999999</v>
      </c>
      <c r="H302" s="20">
        <v>16798</v>
      </c>
      <c r="J302" s="65"/>
      <c r="K302" s="65"/>
      <c r="L302" s="64" t="s">
        <v>689</v>
      </c>
      <c r="M302" s="63">
        <f>STDEV(F298:F301)</f>
        <v>2.7718826333979815E-2</v>
      </c>
      <c r="N302" s="63">
        <f>STDEV(G298:G301)</f>
        <v>9.8496615847111044E-2</v>
      </c>
      <c r="O302" s="62">
        <f>STDEV(H298:H301)</f>
        <v>38.33188403057347</v>
      </c>
    </row>
    <row r="303" spans="1:15" x14ac:dyDescent="0.45">
      <c r="A303" s="20">
        <v>74</v>
      </c>
      <c r="B303" s="20" t="s">
        <v>510</v>
      </c>
      <c r="C303" s="20" t="s">
        <v>859</v>
      </c>
      <c r="D303" s="20" t="s">
        <v>10</v>
      </c>
      <c r="E303" s="20">
        <v>2</v>
      </c>
      <c r="F303" s="20">
        <v>1.0249999999999999</v>
      </c>
      <c r="G303" s="20">
        <v>1.024</v>
      </c>
      <c r="H303" s="20">
        <v>18014</v>
      </c>
    </row>
    <row r="304" spans="1:15" x14ac:dyDescent="0.45">
      <c r="A304" s="20">
        <v>75</v>
      </c>
      <c r="B304" s="20" t="s">
        <v>510</v>
      </c>
      <c r="C304" s="20" t="s">
        <v>858</v>
      </c>
      <c r="D304" s="20" t="s">
        <v>10</v>
      </c>
      <c r="E304" s="20">
        <v>3</v>
      </c>
      <c r="F304" s="20">
        <v>0.89200000000000002</v>
      </c>
      <c r="G304" s="20">
        <v>0.27600000000000002</v>
      </c>
      <c r="H304" s="20">
        <v>16531</v>
      </c>
    </row>
    <row r="305" spans="1:15" x14ac:dyDescent="0.45">
      <c r="A305" s="20">
        <v>76</v>
      </c>
      <c r="B305" s="20" t="s">
        <v>510</v>
      </c>
      <c r="C305" s="20" t="s">
        <v>857</v>
      </c>
      <c r="D305" s="20" t="s">
        <v>10</v>
      </c>
      <c r="E305" s="20">
        <v>4</v>
      </c>
      <c r="F305" s="20">
        <v>0.94899999999999995</v>
      </c>
      <c r="G305" s="20">
        <v>0.66200000000000003</v>
      </c>
      <c r="H305" s="20">
        <v>16623</v>
      </c>
    </row>
    <row r="306" spans="1:15" x14ac:dyDescent="0.45">
      <c r="A306" s="20">
        <v>77</v>
      </c>
      <c r="B306" s="20" t="s">
        <v>510</v>
      </c>
      <c r="C306" s="20" t="s">
        <v>856</v>
      </c>
      <c r="D306" s="20" t="s">
        <v>10</v>
      </c>
      <c r="E306" s="20">
        <v>5</v>
      </c>
      <c r="F306" s="20">
        <v>0.92300000000000004</v>
      </c>
      <c r="G306" s="20">
        <v>0.75900000000000001</v>
      </c>
      <c r="H306" s="20">
        <v>16630</v>
      </c>
    </row>
    <row r="307" spans="1:15" x14ac:dyDescent="0.45">
      <c r="A307" s="20">
        <v>78</v>
      </c>
      <c r="B307" s="20" t="s">
        <v>510</v>
      </c>
      <c r="C307" s="20" t="s">
        <v>509</v>
      </c>
      <c r="D307" s="20" t="s">
        <v>10</v>
      </c>
      <c r="E307" s="20">
        <v>6</v>
      </c>
      <c r="F307" s="20">
        <v>0.89500000000000002</v>
      </c>
      <c r="G307" s="20">
        <v>0.87</v>
      </c>
      <c r="H307" s="20">
        <v>16585</v>
      </c>
    </row>
    <row r="308" spans="1:15" x14ac:dyDescent="0.45">
      <c r="A308" s="20">
        <v>79</v>
      </c>
      <c r="B308" s="20" t="s">
        <v>510</v>
      </c>
      <c r="C308" s="20" t="s">
        <v>855</v>
      </c>
      <c r="D308" s="20" t="s">
        <v>10</v>
      </c>
      <c r="E308" s="20">
        <v>7</v>
      </c>
      <c r="F308" s="20">
        <v>0.93100000000000005</v>
      </c>
      <c r="G308" s="20">
        <v>0.96499999999999997</v>
      </c>
      <c r="H308" s="20">
        <v>16749</v>
      </c>
    </row>
    <row r="309" spans="1:15" x14ac:dyDescent="0.45">
      <c r="A309" s="20">
        <v>80</v>
      </c>
      <c r="B309" s="20" t="s">
        <v>510</v>
      </c>
      <c r="C309" s="20" t="s">
        <v>854</v>
      </c>
      <c r="D309" s="20" t="s">
        <v>10</v>
      </c>
      <c r="E309" s="20">
        <v>8</v>
      </c>
      <c r="F309" s="20">
        <v>0.92900000000000005</v>
      </c>
      <c r="G309" s="20">
        <v>0.97899999999999998</v>
      </c>
      <c r="H309" s="20">
        <v>16572</v>
      </c>
      <c r="J309" s="72" t="s">
        <v>25</v>
      </c>
      <c r="K309" s="71" t="s">
        <v>542</v>
      </c>
      <c r="L309" s="71" t="s">
        <v>541</v>
      </c>
      <c r="M309" s="71" t="s">
        <v>693</v>
      </c>
      <c r="N309" s="71" t="s">
        <v>692</v>
      </c>
      <c r="O309" s="70" t="s">
        <v>691</v>
      </c>
    </row>
    <row r="310" spans="1:15" x14ac:dyDescent="0.45">
      <c r="A310" s="20">
        <v>81</v>
      </c>
      <c r="B310" s="20" t="s">
        <v>510</v>
      </c>
      <c r="C310" s="20" t="s">
        <v>853</v>
      </c>
      <c r="D310" s="20" t="s">
        <v>10</v>
      </c>
      <c r="E310" s="20">
        <v>9</v>
      </c>
      <c r="F310" s="20">
        <v>0.98099999999999998</v>
      </c>
      <c r="G310" s="20">
        <v>1.353</v>
      </c>
      <c r="H310" s="20">
        <v>16743</v>
      </c>
      <c r="J310" s="69" t="str">
        <f>B307</f>
        <v xml:space="preserve">    P-1538</v>
      </c>
      <c r="K310" s="68" t="str">
        <f>C307</f>
        <v xml:space="preserve">   2022/06/10 04:26:19</v>
      </c>
      <c r="L310" s="68" t="str">
        <f>D307</f>
        <v xml:space="preserve">           1-03</v>
      </c>
      <c r="M310" s="67">
        <f>AVERAGE(F307:F310)</f>
        <v>0.93399999999999994</v>
      </c>
      <c r="N310" s="67">
        <f>AVERAGE(G307:G310)</f>
        <v>1.04175</v>
      </c>
      <c r="O310" s="66">
        <f>AVERAGE(H307:H310)</f>
        <v>16662.25</v>
      </c>
    </row>
    <row r="311" spans="1:15" x14ac:dyDescent="0.45">
      <c r="A311" s="20">
        <v>82</v>
      </c>
      <c r="B311" s="20" t="s">
        <v>603</v>
      </c>
      <c r="C311" s="20" t="s">
        <v>852</v>
      </c>
      <c r="D311" s="20" t="s">
        <v>601</v>
      </c>
      <c r="E311" s="20">
        <v>1</v>
      </c>
      <c r="F311" s="20">
        <v>6.2439999999999998</v>
      </c>
      <c r="G311" s="20">
        <v>1.8879999999999999</v>
      </c>
      <c r="H311" s="20">
        <v>16763</v>
      </c>
      <c r="J311" s="65"/>
      <c r="K311" s="65"/>
      <c r="L311" s="64" t="s">
        <v>689</v>
      </c>
      <c r="M311" s="63">
        <f>STDEV(F307:F310)</f>
        <v>3.5421274210093931E-2</v>
      </c>
      <c r="N311" s="63">
        <f>STDEV(G307:G310)</f>
        <v>0.21307490858068415</v>
      </c>
      <c r="O311" s="62">
        <f>STDEV(H307:H310)</f>
        <v>96.882660987402687</v>
      </c>
    </row>
    <row r="312" spans="1:15" x14ac:dyDescent="0.45">
      <c r="A312" s="20">
        <v>83</v>
      </c>
      <c r="B312" s="20" t="s">
        <v>603</v>
      </c>
      <c r="C312" s="20" t="s">
        <v>851</v>
      </c>
      <c r="D312" s="20" t="s">
        <v>601</v>
      </c>
      <c r="E312" s="20">
        <v>2</v>
      </c>
      <c r="F312" s="20">
        <v>6.14</v>
      </c>
      <c r="G312" s="20">
        <v>0.95899999999999996</v>
      </c>
      <c r="H312" s="20">
        <v>17103</v>
      </c>
    </row>
    <row r="313" spans="1:15" x14ac:dyDescent="0.45">
      <c r="A313" s="20">
        <v>84</v>
      </c>
      <c r="B313" s="20" t="s">
        <v>603</v>
      </c>
      <c r="C313" s="20" t="s">
        <v>850</v>
      </c>
      <c r="D313" s="20" t="s">
        <v>601</v>
      </c>
      <c r="E313" s="20">
        <v>3</v>
      </c>
      <c r="F313" s="20">
        <v>6.444</v>
      </c>
      <c r="G313" s="20">
        <v>1.3220000000000001</v>
      </c>
      <c r="H313" s="20">
        <v>16567</v>
      </c>
    </row>
    <row r="314" spans="1:15" x14ac:dyDescent="0.45">
      <c r="A314" s="20">
        <v>85</v>
      </c>
      <c r="B314" s="20" t="s">
        <v>603</v>
      </c>
      <c r="C314" s="20" t="s">
        <v>849</v>
      </c>
      <c r="D314" s="20" t="s">
        <v>601</v>
      </c>
      <c r="E314" s="20">
        <v>4</v>
      </c>
      <c r="F314" s="20">
        <v>6.4420000000000002</v>
      </c>
      <c r="G314" s="20">
        <v>1.464</v>
      </c>
      <c r="H314" s="20">
        <v>16559</v>
      </c>
    </row>
    <row r="315" spans="1:15" x14ac:dyDescent="0.45">
      <c r="A315" s="20">
        <v>86</v>
      </c>
      <c r="B315" s="20" t="s">
        <v>603</v>
      </c>
      <c r="C315" s="20" t="s">
        <v>848</v>
      </c>
      <c r="D315" s="20" t="s">
        <v>601</v>
      </c>
      <c r="E315" s="20">
        <v>5</v>
      </c>
      <c r="F315" s="20">
        <v>6.4729999999999999</v>
      </c>
      <c r="G315" s="20">
        <v>1.284</v>
      </c>
      <c r="H315" s="20">
        <v>16564</v>
      </c>
    </row>
    <row r="316" spans="1:15" x14ac:dyDescent="0.45">
      <c r="A316" s="20">
        <v>87</v>
      </c>
      <c r="B316" s="20" t="s">
        <v>603</v>
      </c>
      <c r="C316" s="20" t="s">
        <v>602</v>
      </c>
      <c r="D316" s="20" t="s">
        <v>601</v>
      </c>
      <c r="E316" s="20">
        <v>6</v>
      </c>
      <c r="F316" s="20">
        <v>6.4889999999999999</v>
      </c>
      <c r="G316" s="20">
        <v>1.5009999999999999</v>
      </c>
      <c r="H316" s="20">
        <v>16573</v>
      </c>
    </row>
    <row r="317" spans="1:15" x14ac:dyDescent="0.45">
      <c r="A317" s="20">
        <v>88</v>
      </c>
      <c r="B317" s="20" t="s">
        <v>603</v>
      </c>
      <c r="C317" s="20" t="s">
        <v>847</v>
      </c>
      <c r="D317" s="20" t="s">
        <v>601</v>
      </c>
      <c r="E317" s="20">
        <v>7</v>
      </c>
      <c r="F317" s="20">
        <v>6.5039999999999996</v>
      </c>
      <c r="G317" s="20">
        <v>1.51</v>
      </c>
      <c r="H317" s="20">
        <v>16469</v>
      </c>
    </row>
    <row r="318" spans="1:15" x14ac:dyDescent="0.45">
      <c r="A318" s="20">
        <v>89</v>
      </c>
      <c r="B318" s="20" t="s">
        <v>603</v>
      </c>
      <c r="C318" s="20" t="s">
        <v>846</v>
      </c>
      <c r="D318" s="20" t="s">
        <v>601</v>
      </c>
      <c r="E318" s="20">
        <v>8</v>
      </c>
      <c r="F318" s="20">
        <v>6.4950000000000001</v>
      </c>
      <c r="G318" s="20">
        <v>1.68</v>
      </c>
      <c r="H318" s="20">
        <v>16528</v>
      </c>
      <c r="J318" s="72" t="s">
        <v>25</v>
      </c>
      <c r="K318" s="71" t="s">
        <v>542</v>
      </c>
      <c r="L318" s="71" t="s">
        <v>541</v>
      </c>
      <c r="M318" s="71" t="s">
        <v>693</v>
      </c>
      <c r="N318" s="71" t="s">
        <v>692</v>
      </c>
      <c r="O318" s="70" t="s">
        <v>691</v>
      </c>
    </row>
    <row r="319" spans="1:15" x14ac:dyDescent="0.45">
      <c r="A319" s="20">
        <v>90</v>
      </c>
      <c r="B319" s="20" t="s">
        <v>603</v>
      </c>
      <c r="C319" s="20" t="s">
        <v>845</v>
      </c>
      <c r="D319" s="20" t="s">
        <v>601</v>
      </c>
      <c r="E319" s="20">
        <v>9</v>
      </c>
      <c r="F319" s="20">
        <v>6.5730000000000004</v>
      </c>
      <c r="G319" s="20">
        <v>2.0070000000000001</v>
      </c>
      <c r="H319" s="20">
        <v>16666</v>
      </c>
      <c r="J319" s="69" t="str">
        <f>B316</f>
        <v xml:space="preserve">    P-1539</v>
      </c>
      <c r="K319" s="68" t="str">
        <f>C316</f>
        <v xml:space="preserve">   2022/06/10 05:53:47</v>
      </c>
      <c r="L319" s="68" t="str">
        <f>D316</f>
        <v xml:space="preserve">           1-23</v>
      </c>
      <c r="M319" s="67">
        <f>AVERAGE(F316:F319)</f>
        <v>6.51525</v>
      </c>
      <c r="N319" s="67">
        <f>AVERAGE(G316:G319)</f>
        <v>1.6745000000000001</v>
      </c>
      <c r="O319" s="66">
        <f>AVERAGE(H316:H319)</f>
        <v>16559</v>
      </c>
    </row>
    <row r="320" spans="1:15" x14ac:dyDescent="0.45">
      <c r="A320" s="20">
        <v>91</v>
      </c>
      <c r="B320" s="20" t="s">
        <v>599</v>
      </c>
      <c r="C320" s="20" t="s">
        <v>844</v>
      </c>
      <c r="D320" s="20" t="s">
        <v>597</v>
      </c>
      <c r="E320" s="20">
        <v>1</v>
      </c>
      <c r="F320" s="20">
        <v>9.6029999999999998</v>
      </c>
      <c r="G320" s="20">
        <v>3.9359999999999999</v>
      </c>
      <c r="H320" s="20">
        <v>16464</v>
      </c>
      <c r="J320" s="65"/>
      <c r="K320" s="65"/>
      <c r="L320" s="64" t="s">
        <v>689</v>
      </c>
      <c r="M320" s="63">
        <f>STDEV(F316:F319)</f>
        <v>3.8990383429764054E-2</v>
      </c>
      <c r="N320" s="63">
        <f>STDEV(G316:G319)</f>
        <v>0.23646634714760775</v>
      </c>
      <c r="O320" s="62">
        <f>STDEV(H316:H319)</f>
        <v>83.078276342254483</v>
      </c>
    </row>
    <row r="321" spans="1:15" x14ac:dyDescent="0.45">
      <c r="A321" s="20">
        <v>92</v>
      </c>
      <c r="B321" s="20" t="s">
        <v>599</v>
      </c>
      <c r="C321" s="20" t="s">
        <v>843</v>
      </c>
      <c r="D321" s="20" t="s">
        <v>597</v>
      </c>
      <c r="E321" s="20">
        <v>2</v>
      </c>
      <c r="F321" s="20">
        <v>9.0190000000000001</v>
      </c>
      <c r="G321" s="20">
        <v>3.2930000000000001</v>
      </c>
      <c r="H321" s="20">
        <v>18225</v>
      </c>
    </row>
    <row r="322" spans="1:15" x14ac:dyDescent="0.45">
      <c r="A322" s="20">
        <v>93</v>
      </c>
      <c r="B322" s="20" t="s">
        <v>599</v>
      </c>
      <c r="C322" s="20" t="s">
        <v>842</v>
      </c>
      <c r="D322" s="20" t="s">
        <v>597</v>
      </c>
      <c r="E322" s="20">
        <v>3</v>
      </c>
      <c r="F322" s="20">
        <v>9.5630000000000006</v>
      </c>
      <c r="G322" s="20">
        <v>4.1369999999999996</v>
      </c>
      <c r="H322" s="20">
        <v>16572</v>
      </c>
    </row>
    <row r="323" spans="1:15" x14ac:dyDescent="0.45">
      <c r="A323" s="20">
        <v>94</v>
      </c>
      <c r="B323" s="20" t="s">
        <v>599</v>
      </c>
      <c r="C323" s="20" t="s">
        <v>841</v>
      </c>
      <c r="D323" s="20" t="s">
        <v>597</v>
      </c>
      <c r="E323" s="20">
        <v>4</v>
      </c>
      <c r="F323" s="20">
        <v>9.7010000000000005</v>
      </c>
      <c r="G323" s="20">
        <v>4.367</v>
      </c>
      <c r="H323" s="20">
        <v>16643</v>
      </c>
    </row>
    <row r="324" spans="1:15" x14ac:dyDescent="0.45">
      <c r="A324" s="20">
        <v>95</v>
      </c>
      <c r="B324" s="20" t="s">
        <v>599</v>
      </c>
      <c r="C324" s="20" t="s">
        <v>840</v>
      </c>
      <c r="D324" s="20" t="s">
        <v>597</v>
      </c>
      <c r="E324" s="20">
        <v>5</v>
      </c>
      <c r="F324" s="20">
        <v>9.6880000000000006</v>
      </c>
      <c r="G324" s="20">
        <v>4.4809999999999999</v>
      </c>
      <c r="H324" s="20">
        <v>16529</v>
      </c>
    </row>
    <row r="325" spans="1:15" x14ac:dyDescent="0.45">
      <c r="A325" s="20">
        <v>96</v>
      </c>
      <c r="B325" s="20" t="s">
        <v>599</v>
      </c>
      <c r="C325" s="20" t="s">
        <v>598</v>
      </c>
      <c r="D325" s="20" t="s">
        <v>597</v>
      </c>
      <c r="E325" s="20">
        <v>6</v>
      </c>
      <c r="F325" s="20">
        <v>9.6579999999999995</v>
      </c>
      <c r="G325" s="20">
        <v>4.0919999999999996</v>
      </c>
      <c r="H325" s="20">
        <v>16615</v>
      </c>
    </row>
    <row r="326" spans="1:15" x14ac:dyDescent="0.45">
      <c r="A326" s="20">
        <v>97</v>
      </c>
      <c r="B326" s="20" t="s">
        <v>599</v>
      </c>
      <c r="C326" s="20" t="s">
        <v>839</v>
      </c>
      <c r="D326" s="20" t="s">
        <v>597</v>
      </c>
      <c r="E326" s="20">
        <v>7</v>
      </c>
      <c r="F326" s="20">
        <v>9.7219999999999995</v>
      </c>
      <c r="G326" s="20">
        <v>4.532</v>
      </c>
      <c r="H326" s="20">
        <v>16475</v>
      </c>
    </row>
    <row r="327" spans="1:15" x14ac:dyDescent="0.45">
      <c r="A327" s="20">
        <v>98</v>
      </c>
      <c r="B327" s="20" t="s">
        <v>599</v>
      </c>
      <c r="C327" s="20" t="s">
        <v>838</v>
      </c>
      <c r="D327" s="20" t="s">
        <v>597</v>
      </c>
      <c r="E327" s="20">
        <v>8</v>
      </c>
      <c r="F327" s="20">
        <v>9.7650000000000006</v>
      </c>
      <c r="G327" s="20">
        <v>4.7640000000000002</v>
      </c>
      <c r="H327" s="20">
        <v>15985</v>
      </c>
      <c r="J327" s="72" t="s">
        <v>25</v>
      </c>
      <c r="K327" s="71" t="s">
        <v>542</v>
      </c>
      <c r="L327" s="71" t="s">
        <v>541</v>
      </c>
      <c r="M327" s="71" t="s">
        <v>693</v>
      </c>
      <c r="N327" s="71" t="s">
        <v>692</v>
      </c>
      <c r="O327" s="70" t="s">
        <v>691</v>
      </c>
    </row>
    <row r="328" spans="1:15" x14ac:dyDescent="0.45">
      <c r="A328" s="20">
        <v>99</v>
      </c>
      <c r="B328" s="20" t="s">
        <v>599</v>
      </c>
      <c r="C328" s="20" t="s">
        <v>837</v>
      </c>
      <c r="D328" s="20" t="s">
        <v>597</v>
      </c>
      <c r="E328" s="20">
        <v>9</v>
      </c>
      <c r="F328" s="20">
        <v>9.75</v>
      </c>
      <c r="G328" s="20">
        <v>4.4089999999999998</v>
      </c>
      <c r="H328" s="20">
        <v>16616</v>
      </c>
      <c r="J328" s="69" t="str">
        <f>B325</f>
        <v xml:space="preserve">    P-1540</v>
      </c>
      <c r="K328" s="68" t="str">
        <f>C325</f>
        <v xml:space="preserve">   2022/06/10 07:23:26</v>
      </c>
      <c r="L328" s="68" t="str">
        <f>D325</f>
        <v xml:space="preserve">           1-24</v>
      </c>
      <c r="M328" s="67">
        <f>AVERAGE(F325:F328)</f>
        <v>9.723749999999999</v>
      </c>
      <c r="N328" s="67">
        <f>AVERAGE(G325:G328)</f>
        <v>4.4492499999999993</v>
      </c>
      <c r="O328" s="66">
        <f>AVERAGE(H325:H328)</f>
        <v>16422.75</v>
      </c>
    </row>
    <row r="329" spans="1:15" x14ac:dyDescent="0.45">
      <c r="A329" s="20">
        <v>100</v>
      </c>
      <c r="B329" s="20" t="s">
        <v>596</v>
      </c>
      <c r="C329" s="20" t="s">
        <v>836</v>
      </c>
      <c r="D329" s="20" t="s">
        <v>594</v>
      </c>
      <c r="E329" s="20">
        <v>1</v>
      </c>
      <c r="F329" s="20">
        <v>11.946999999999999</v>
      </c>
      <c r="G329" s="20">
        <v>-10.035</v>
      </c>
      <c r="H329" s="20">
        <v>16493</v>
      </c>
      <c r="J329" s="65"/>
      <c r="K329" s="65"/>
      <c r="L329" s="64" t="s">
        <v>689</v>
      </c>
      <c r="M329" s="63">
        <f>STDEV(F325:F328)</f>
        <v>4.7317192083498633E-2</v>
      </c>
      <c r="N329" s="63">
        <f>STDEV(G325:G328)</f>
        <v>0.27997782650298125</v>
      </c>
      <c r="O329" s="62">
        <f>STDEV(H325:H328)</f>
        <v>299.25504729800855</v>
      </c>
    </row>
    <row r="330" spans="1:15" x14ac:dyDescent="0.45">
      <c r="A330" s="20">
        <v>101</v>
      </c>
      <c r="B330" s="20" t="s">
        <v>596</v>
      </c>
      <c r="C330" s="20" t="s">
        <v>835</v>
      </c>
      <c r="D330" s="20" t="s">
        <v>594</v>
      </c>
      <c r="E330" s="20">
        <v>2</v>
      </c>
      <c r="F330" s="20">
        <v>10.753</v>
      </c>
      <c r="G330" s="20">
        <v>-12.795999999999999</v>
      </c>
      <c r="H330" s="20">
        <v>18378</v>
      </c>
    </row>
    <row r="331" spans="1:15" x14ac:dyDescent="0.45">
      <c r="A331" s="20">
        <v>102</v>
      </c>
      <c r="B331" s="20" t="s">
        <v>596</v>
      </c>
      <c r="C331" s="20" t="s">
        <v>834</v>
      </c>
      <c r="D331" s="20" t="s">
        <v>594</v>
      </c>
      <c r="E331" s="20">
        <v>3</v>
      </c>
      <c r="F331" s="20">
        <v>11.598000000000001</v>
      </c>
      <c r="G331" s="20">
        <v>-12.225</v>
      </c>
      <c r="H331" s="20">
        <v>17644</v>
      </c>
    </row>
    <row r="332" spans="1:15" x14ac:dyDescent="0.45">
      <c r="A332" s="20">
        <v>103</v>
      </c>
      <c r="B332" s="20" t="s">
        <v>596</v>
      </c>
      <c r="C332" s="20" t="s">
        <v>833</v>
      </c>
      <c r="D332" s="20" t="s">
        <v>594</v>
      </c>
      <c r="E332" s="20">
        <v>4</v>
      </c>
      <c r="F332" s="20">
        <v>11.670999999999999</v>
      </c>
      <c r="G332" s="20">
        <v>-11.494</v>
      </c>
      <c r="H332" s="20">
        <v>17855</v>
      </c>
    </row>
    <row r="333" spans="1:15" x14ac:dyDescent="0.45">
      <c r="A333" s="20">
        <v>104</v>
      </c>
      <c r="B333" s="20" t="s">
        <v>596</v>
      </c>
      <c r="C333" s="20" t="s">
        <v>832</v>
      </c>
      <c r="D333" s="20" t="s">
        <v>594</v>
      </c>
      <c r="E333" s="20">
        <v>5</v>
      </c>
      <c r="F333" s="20">
        <v>11.769</v>
      </c>
      <c r="G333" s="20">
        <v>-12.42</v>
      </c>
      <c r="H333" s="20">
        <v>16426</v>
      </c>
    </row>
    <row r="334" spans="1:15" x14ac:dyDescent="0.45">
      <c r="A334" s="20">
        <v>105</v>
      </c>
      <c r="B334" s="20" t="s">
        <v>596</v>
      </c>
      <c r="C334" s="20" t="s">
        <v>595</v>
      </c>
      <c r="D334" s="20" t="s">
        <v>594</v>
      </c>
      <c r="E334" s="20">
        <v>6</v>
      </c>
      <c r="F334" s="20">
        <v>11.807</v>
      </c>
      <c r="G334" s="20">
        <v>-12.478999999999999</v>
      </c>
      <c r="H334" s="20">
        <v>16672</v>
      </c>
    </row>
    <row r="335" spans="1:15" x14ac:dyDescent="0.45">
      <c r="A335" s="20">
        <v>106</v>
      </c>
      <c r="B335" s="20" t="s">
        <v>596</v>
      </c>
      <c r="C335" s="20" t="s">
        <v>831</v>
      </c>
      <c r="D335" s="20" t="s">
        <v>594</v>
      </c>
      <c r="E335" s="20">
        <v>7</v>
      </c>
      <c r="F335" s="20">
        <v>11.874000000000001</v>
      </c>
      <c r="G335" s="20">
        <v>-12.894</v>
      </c>
      <c r="H335" s="20">
        <v>16432</v>
      </c>
    </row>
    <row r="336" spans="1:15" x14ac:dyDescent="0.45">
      <c r="A336" s="20">
        <v>107</v>
      </c>
      <c r="B336" s="20" t="s">
        <v>596</v>
      </c>
      <c r="C336" s="20" t="s">
        <v>830</v>
      </c>
      <c r="D336" s="20" t="s">
        <v>594</v>
      </c>
      <c r="E336" s="20">
        <v>8</v>
      </c>
      <c r="F336" s="20">
        <v>11.813000000000001</v>
      </c>
      <c r="G336" s="20">
        <v>-12.622999999999999</v>
      </c>
      <c r="H336" s="20">
        <v>16470</v>
      </c>
      <c r="J336" s="72" t="s">
        <v>25</v>
      </c>
      <c r="K336" s="71" t="s">
        <v>542</v>
      </c>
      <c r="L336" s="71" t="s">
        <v>541</v>
      </c>
      <c r="M336" s="71" t="s">
        <v>693</v>
      </c>
      <c r="N336" s="71" t="s">
        <v>692</v>
      </c>
      <c r="O336" s="70" t="s">
        <v>691</v>
      </c>
    </row>
    <row r="337" spans="1:15" x14ac:dyDescent="0.45">
      <c r="A337" s="20">
        <v>108</v>
      </c>
      <c r="B337" s="20" t="s">
        <v>596</v>
      </c>
      <c r="C337" s="20" t="s">
        <v>829</v>
      </c>
      <c r="D337" s="20" t="s">
        <v>594</v>
      </c>
      <c r="E337" s="20">
        <v>9</v>
      </c>
      <c r="F337" s="20">
        <v>11.811</v>
      </c>
      <c r="G337" s="20">
        <v>-12.423</v>
      </c>
      <c r="H337" s="20">
        <v>16588</v>
      </c>
      <c r="J337" s="69" t="str">
        <f>B334</f>
        <v xml:space="preserve">    P-1541</v>
      </c>
      <c r="K337" s="68" t="str">
        <f>C334</f>
        <v xml:space="preserve">   2022/06/10 08:53:03</v>
      </c>
      <c r="L337" s="68" t="str">
        <f>D334</f>
        <v xml:space="preserve">           1-25</v>
      </c>
      <c r="M337" s="67">
        <f>AVERAGE(F334:F337)</f>
        <v>11.82625</v>
      </c>
      <c r="N337" s="67">
        <f>AVERAGE(G334:G337)</f>
        <v>-12.604749999999999</v>
      </c>
      <c r="O337" s="66">
        <f>AVERAGE(H334:H337)</f>
        <v>16540.5</v>
      </c>
    </row>
    <row r="338" spans="1:15" x14ac:dyDescent="0.45">
      <c r="A338" s="20">
        <v>109</v>
      </c>
      <c r="B338" s="20" t="s">
        <v>592</v>
      </c>
      <c r="C338" s="20" t="s">
        <v>828</v>
      </c>
      <c r="D338" s="20" t="s">
        <v>590</v>
      </c>
      <c r="E338" s="20">
        <v>1</v>
      </c>
      <c r="F338" s="20">
        <v>7.3739999999999997</v>
      </c>
      <c r="G338" s="20">
        <v>-15.06</v>
      </c>
      <c r="H338" s="20">
        <v>16300</v>
      </c>
      <c r="J338" s="65"/>
      <c r="K338" s="65"/>
      <c r="L338" s="64" t="s">
        <v>689</v>
      </c>
      <c r="M338" s="63">
        <f>STDEV(F334:F337)</f>
        <v>3.1930915009334468E-2</v>
      </c>
      <c r="N338" s="63">
        <f>STDEV(G334:G337)</f>
        <v>0.21043189713855978</v>
      </c>
      <c r="O338" s="62">
        <f>STDEV(H334:H337)</f>
        <v>109.98636279102969</v>
      </c>
    </row>
    <row r="339" spans="1:15" x14ac:dyDescent="0.45">
      <c r="A339" s="20">
        <v>110</v>
      </c>
      <c r="B339" s="20" t="s">
        <v>592</v>
      </c>
      <c r="C339" s="20" t="s">
        <v>827</v>
      </c>
      <c r="D339" s="20" t="s">
        <v>590</v>
      </c>
      <c r="E339" s="20">
        <v>2</v>
      </c>
      <c r="F339" s="20">
        <v>6.851</v>
      </c>
      <c r="G339" s="20">
        <v>-15.006</v>
      </c>
      <c r="H339" s="20">
        <v>17457</v>
      </c>
    </row>
    <row r="340" spans="1:15" x14ac:dyDescent="0.45">
      <c r="A340" s="20">
        <v>111</v>
      </c>
      <c r="B340" s="20" t="s">
        <v>592</v>
      </c>
      <c r="C340" s="20" t="s">
        <v>826</v>
      </c>
      <c r="D340" s="20" t="s">
        <v>590</v>
      </c>
      <c r="E340" s="20">
        <v>3</v>
      </c>
      <c r="F340" s="20">
        <v>7.3620000000000001</v>
      </c>
      <c r="G340" s="20">
        <v>-14.04</v>
      </c>
      <c r="H340" s="20">
        <v>16458</v>
      </c>
    </row>
    <row r="341" spans="1:15" x14ac:dyDescent="0.45">
      <c r="A341" s="20">
        <v>112</v>
      </c>
      <c r="B341" s="20" t="s">
        <v>592</v>
      </c>
      <c r="C341" s="20" t="s">
        <v>825</v>
      </c>
      <c r="D341" s="20" t="s">
        <v>590</v>
      </c>
      <c r="E341" s="20">
        <v>4</v>
      </c>
      <c r="F341" s="20">
        <v>7.3520000000000003</v>
      </c>
      <c r="G341" s="20">
        <v>-13.802</v>
      </c>
      <c r="H341" s="20">
        <v>16431</v>
      </c>
    </row>
    <row r="342" spans="1:15" x14ac:dyDescent="0.45">
      <c r="A342" s="20">
        <v>113</v>
      </c>
      <c r="B342" s="20" t="s">
        <v>592</v>
      </c>
      <c r="C342" s="20" t="s">
        <v>824</v>
      </c>
      <c r="D342" s="20" t="s">
        <v>590</v>
      </c>
      <c r="E342" s="20">
        <v>5</v>
      </c>
      <c r="F342" s="20">
        <v>7.44</v>
      </c>
      <c r="G342" s="20">
        <v>-13.84</v>
      </c>
      <c r="H342" s="20">
        <v>16433</v>
      </c>
    </row>
    <row r="343" spans="1:15" x14ac:dyDescent="0.45">
      <c r="A343" s="20">
        <v>114</v>
      </c>
      <c r="B343" s="20" t="s">
        <v>592</v>
      </c>
      <c r="C343" s="20" t="s">
        <v>591</v>
      </c>
      <c r="D343" s="20" t="s">
        <v>590</v>
      </c>
      <c r="E343" s="20">
        <v>6</v>
      </c>
      <c r="F343" s="20">
        <v>7.3810000000000002</v>
      </c>
      <c r="G343" s="20">
        <v>-13.734999999999999</v>
      </c>
      <c r="H343" s="20">
        <v>16379</v>
      </c>
    </row>
    <row r="344" spans="1:15" x14ac:dyDescent="0.45">
      <c r="A344" s="20">
        <v>115</v>
      </c>
      <c r="B344" s="20" t="s">
        <v>592</v>
      </c>
      <c r="C344" s="20" t="s">
        <v>823</v>
      </c>
      <c r="D344" s="20" t="s">
        <v>590</v>
      </c>
      <c r="E344" s="20">
        <v>7</v>
      </c>
      <c r="F344" s="20">
        <v>7.3760000000000003</v>
      </c>
      <c r="G344" s="20">
        <v>-14.005000000000001</v>
      </c>
      <c r="H344" s="20">
        <v>16350</v>
      </c>
    </row>
    <row r="345" spans="1:15" x14ac:dyDescent="0.45">
      <c r="A345" s="20">
        <v>116</v>
      </c>
      <c r="B345" s="20" t="s">
        <v>592</v>
      </c>
      <c r="C345" s="20" t="s">
        <v>822</v>
      </c>
      <c r="D345" s="20" t="s">
        <v>590</v>
      </c>
      <c r="E345" s="20">
        <v>8</v>
      </c>
      <c r="F345" s="20">
        <v>7.4429999999999996</v>
      </c>
      <c r="G345" s="20">
        <v>-13.904</v>
      </c>
      <c r="H345" s="20">
        <v>16269</v>
      </c>
      <c r="J345" s="72" t="s">
        <v>25</v>
      </c>
      <c r="K345" s="71" t="s">
        <v>542</v>
      </c>
      <c r="L345" s="71" t="s">
        <v>541</v>
      </c>
      <c r="M345" s="71" t="s">
        <v>693</v>
      </c>
      <c r="N345" s="71" t="s">
        <v>692</v>
      </c>
      <c r="O345" s="70" t="s">
        <v>691</v>
      </c>
    </row>
    <row r="346" spans="1:15" x14ac:dyDescent="0.45">
      <c r="A346" s="20">
        <v>117</v>
      </c>
      <c r="B346" s="20" t="s">
        <v>592</v>
      </c>
      <c r="C346" s="20" t="s">
        <v>821</v>
      </c>
      <c r="D346" s="20" t="s">
        <v>590</v>
      </c>
      <c r="E346" s="20">
        <v>9</v>
      </c>
      <c r="F346" s="20">
        <v>7.383</v>
      </c>
      <c r="G346" s="20">
        <v>-13.974</v>
      </c>
      <c r="H346" s="20">
        <v>16343</v>
      </c>
      <c r="J346" s="69" t="str">
        <f>B343</f>
        <v xml:space="preserve">    P-1542</v>
      </c>
      <c r="K346" s="68" t="str">
        <f>C343</f>
        <v xml:space="preserve">   2022/06/10 10:22:40</v>
      </c>
      <c r="L346" s="68" t="str">
        <f>D343</f>
        <v xml:space="preserve">           1-26</v>
      </c>
      <c r="M346" s="67">
        <f>AVERAGE(F343:F346)</f>
        <v>7.3957500000000005</v>
      </c>
      <c r="N346" s="67">
        <f>AVERAGE(G343:G346)</f>
        <v>-13.904500000000002</v>
      </c>
      <c r="O346" s="66">
        <f>AVERAGE(H343:H346)</f>
        <v>16335.25</v>
      </c>
    </row>
    <row r="347" spans="1:15" x14ac:dyDescent="0.45">
      <c r="A347" s="20">
        <v>118</v>
      </c>
      <c r="B347" s="20" t="s">
        <v>588</v>
      </c>
      <c r="C347" s="20" t="s">
        <v>820</v>
      </c>
      <c r="D347" s="20" t="s">
        <v>586</v>
      </c>
      <c r="E347" s="20">
        <v>1</v>
      </c>
      <c r="F347" s="20">
        <v>4.819</v>
      </c>
      <c r="G347" s="20">
        <v>-6.63</v>
      </c>
      <c r="H347" s="20">
        <v>16454</v>
      </c>
      <c r="J347" s="65"/>
      <c r="K347" s="65"/>
      <c r="L347" s="64" t="s">
        <v>689</v>
      </c>
      <c r="M347" s="63">
        <f>STDEV(F343:F346)</f>
        <v>3.1637267054324528E-2</v>
      </c>
      <c r="N347" s="63">
        <f>STDEV(G343:G346)</f>
        <v>0.12063857868305143</v>
      </c>
      <c r="O347" s="62">
        <f>STDEV(H343:H346)</f>
        <v>46.835705752484756</v>
      </c>
    </row>
    <row r="348" spans="1:15" x14ac:dyDescent="0.45">
      <c r="A348" s="20">
        <v>119</v>
      </c>
      <c r="B348" s="20" t="s">
        <v>588</v>
      </c>
      <c r="C348" s="20" t="s">
        <v>819</v>
      </c>
      <c r="D348" s="20" t="s">
        <v>586</v>
      </c>
      <c r="E348" s="20">
        <v>2</v>
      </c>
      <c r="F348" s="20">
        <v>4.335</v>
      </c>
      <c r="G348" s="20">
        <v>-6.1219999999999999</v>
      </c>
      <c r="H348" s="20">
        <v>18427</v>
      </c>
    </row>
    <row r="349" spans="1:15" x14ac:dyDescent="0.45">
      <c r="A349" s="20">
        <v>120</v>
      </c>
      <c r="B349" s="20" t="s">
        <v>588</v>
      </c>
      <c r="C349" s="20" t="s">
        <v>818</v>
      </c>
      <c r="D349" s="20" t="s">
        <v>586</v>
      </c>
      <c r="E349" s="20">
        <v>3</v>
      </c>
      <c r="F349" s="20">
        <v>4.7880000000000003</v>
      </c>
      <c r="G349" s="20">
        <v>-5.15</v>
      </c>
      <c r="H349" s="20">
        <v>16478</v>
      </c>
    </row>
    <row r="350" spans="1:15" x14ac:dyDescent="0.45">
      <c r="A350" s="20">
        <v>121</v>
      </c>
      <c r="B350" s="20" t="s">
        <v>588</v>
      </c>
      <c r="C350" s="20" t="s">
        <v>817</v>
      </c>
      <c r="D350" s="20" t="s">
        <v>586</v>
      </c>
      <c r="E350" s="20">
        <v>4</v>
      </c>
      <c r="F350" s="20">
        <v>4.8109999999999999</v>
      </c>
      <c r="G350" s="20">
        <v>-4.5720000000000001</v>
      </c>
      <c r="H350" s="20">
        <v>16570</v>
      </c>
    </row>
    <row r="351" spans="1:15" x14ac:dyDescent="0.45">
      <c r="A351" s="20">
        <v>122</v>
      </c>
      <c r="B351" s="20" t="s">
        <v>588</v>
      </c>
      <c r="C351" s="20" t="s">
        <v>816</v>
      </c>
      <c r="D351" s="20" t="s">
        <v>586</v>
      </c>
      <c r="E351" s="20">
        <v>5</v>
      </c>
      <c r="F351" s="20">
        <v>4.8979999999999997</v>
      </c>
      <c r="G351" s="20">
        <v>-4.5419999999999998</v>
      </c>
      <c r="H351" s="20">
        <v>16424</v>
      </c>
    </row>
    <row r="352" spans="1:15" x14ac:dyDescent="0.45">
      <c r="A352" s="20">
        <v>123</v>
      </c>
      <c r="B352" s="20" t="s">
        <v>588</v>
      </c>
      <c r="C352" s="20" t="s">
        <v>587</v>
      </c>
      <c r="D352" s="20" t="s">
        <v>586</v>
      </c>
      <c r="E352" s="20">
        <v>6</v>
      </c>
      <c r="F352" s="20">
        <v>4.8330000000000002</v>
      </c>
      <c r="G352" s="20">
        <v>-4.5199999999999996</v>
      </c>
      <c r="H352" s="20">
        <v>16370</v>
      </c>
    </row>
    <row r="353" spans="1:15" x14ac:dyDescent="0.45">
      <c r="A353" s="20">
        <v>124</v>
      </c>
      <c r="B353" s="20" t="s">
        <v>588</v>
      </c>
      <c r="C353" s="20" t="s">
        <v>815</v>
      </c>
      <c r="D353" s="20" t="s">
        <v>586</v>
      </c>
      <c r="E353" s="20">
        <v>7</v>
      </c>
      <c r="F353" s="20">
        <v>4.9240000000000004</v>
      </c>
      <c r="G353" s="20">
        <v>-4.1360000000000001</v>
      </c>
      <c r="H353" s="20">
        <v>16536</v>
      </c>
    </row>
    <row r="354" spans="1:15" x14ac:dyDescent="0.45">
      <c r="A354" s="20">
        <v>125</v>
      </c>
      <c r="B354" s="20" t="s">
        <v>588</v>
      </c>
      <c r="C354" s="20" t="s">
        <v>814</v>
      </c>
      <c r="D354" s="20" t="s">
        <v>586</v>
      </c>
      <c r="E354" s="20">
        <v>8</v>
      </c>
      <c r="F354" s="20">
        <v>4.8819999999999997</v>
      </c>
      <c r="G354" s="20">
        <v>-4.2190000000000003</v>
      </c>
      <c r="H354" s="20">
        <v>16461</v>
      </c>
      <c r="J354" s="72" t="s">
        <v>25</v>
      </c>
      <c r="K354" s="71" t="s">
        <v>542</v>
      </c>
      <c r="L354" s="71" t="s">
        <v>541</v>
      </c>
      <c r="M354" s="71" t="s">
        <v>693</v>
      </c>
      <c r="N354" s="71" t="s">
        <v>692</v>
      </c>
      <c r="O354" s="70" t="s">
        <v>691</v>
      </c>
    </row>
    <row r="355" spans="1:15" x14ac:dyDescent="0.45">
      <c r="A355" s="20">
        <v>126</v>
      </c>
      <c r="B355" s="20" t="s">
        <v>588</v>
      </c>
      <c r="C355" s="20" t="s">
        <v>813</v>
      </c>
      <c r="D355" s="20" t="s">
        <v>586</v>
      </c>
      <c r="E355" s="20">
        <v>9</v>
      </c>
      <c r="F355" s="20">
        <v>4.8840000000000003</v>
      </c>
      <c r="G355" s="20">
        <v>-4.5019999999999998</v>
      </c>
      <c r="H355" s="20">
        <v>16323</v>
      </c>
      <c r="J355" s="69" t="str">
        <f>B352</f>
        <v xml:space="preserve">    P-1543</v>
      </c>
      <c r="K355" s="68" t="str">
        <f>C352</f>
        <v xml:space="preserve">   2022/06/10 11:52:17</v>
      </c>
      <c r="L355" s="68" t="str">
        <f>D352</f>
        <v xml:space="preserve">           1-27</v>
      </c>
      <c r="M355" s="67">
        <f>AVERAGE(F352:F355)</f>
        <v>4.8807500000000008</v>
      </c>
      <c r="N355" s="67">
        <f>AVERAGE(G352:G355)</f>
        <v>-4.3442499999999997</v>
      </c>
      <c r="O355" s="66">
        <f>AVERAGE(H352:H355)</f>
        <v>16422.5</v>
      </c>
    </row>
    <row r="356" spans="1:15" x14ac:dyDescent="0.45">
      <c r="A356" s="20">
        <v>127</v>
      </c>
      <c r="B356" s="20" t="s">
        <v>508</v>
      </c>
      <c r="C356" s="20" t="s">
        <v>812</v>
      </c>
      <c r="D356" s="20" t="s">
        <v>10</v>
      </c>
      <c r="E356" s="20">
        <v>1</v>
      </c>
      <c r="F356" s="20">
        <v>1.2130000000000001</v>
      </c>
      <c r="G356" s="20">
        <v>0.98399999999999999</v>
      </c>
      <c r="H356" s="20">
        <v>16703</v>
      </c>
      <c r="J356" s="65"/>
      <c r="K356" s="65"/>
      <c r="L356" s="64" t="s">
        <v>689</v>
      </c>
      <c r="M356" s="63">
        <f>STDEV(F352:F355)</f>
        <v>3.7250279641008584E-2</v>
      </c>
      <c r="N356" s="63">
        <f>STDEV(G352:G355)</f>
        <v>0.19564317008267854</v>
      </c>
      <c r="O356" s="62">
        <f>STDEV(H352:H355)</f>
        <v>94.905215873522991</v>
      </c>
    </row>
    <row r="357" spans="1:15" x14ac:dyDescent="0.45">
      <c r="A357" s="20">
        <v>128</v>
      </c>
      <c r="B357" s="20" t="s">
        <v>508</v>
      </c>
      <c r="C357" s="20" t="s">
        <v>811</v>
      </c>
      <c r="D357" s="20" t="s">
        <v>10</v>
      </c>
      <c r="E357" s="20">
        <v>2</v>
      </c>
      <c r="F357" s="20" t="s">
        <v>23</v>
      </c>
      <c r="G357" s="20" t="s">
        <v>23</v>
      </c>
      <c r="H357" s="20" t="s">
        <v>23</v>
      </c>
    </row>
    <row r="358" spans="1:15" x14ac:dyDescent="0.45">
      <c r="A358" s="20">
        <v>129</v>
      </c>
      <c r="B358" s="20" t="s">
        <v>508</v>
      </c>
      <c r="C358" s="20" t="s">
        <v>810</v>
      </c>
      <c r="D358" s="20" t="s">
        <v>10</v>
      </c>
      <c r="E358" s="20">
        <v>3</v>
      </c>
      <c r="F358" s="20">
        <v>1.137</v>
      </c>
      <c r="G358" s="20">
        <v>1.778</v>
      </c>
      <c r="H358" s="20">
        <v>16298</v>
      </c>
    </row>
    <row r="359" spans="1:15" x14ac:dyDescent="0.45">
      <c r="A359" s="20">
        <v>130</v>
      </c>
      <c r="B359" s="20" t="s">
        <v>508</v>
      </c>
      <c r="C359" s="20" t="s">
        <v>809</v>
      </c>
      <c r="D359" s="20" t="s">
        <v>10</v>
      </c>
      <c r="E359" s="20">
        <v>4</v>
      </c>
      <c r="F359" s="20">
        <v>0.96799999999999997</v>
      </c>
      <c r="G359" s="20">
        <v>1.341</v>
      </c>
      <c r="H359" s="20">
        <v>16647</v>
      </c>
    </row>
    <row r="360" spans="1:15" x14ac:dyDescent="0.45">
      <c r="A360" s="20">
        <v>131</v>
      </c>
      <c r="B360" s="20" t="s">
        <v>508</v>
      </c>
      <c r="C360" s="20" t="s">
        <v>808</v>
      </c>
      <c r="D360" s="20" t="s">
        <v>10</v>
      </c>
      <c r="E360" s="20">
        <v>5</v>
      </c>
      <c r="F360" s="20">
        <v>0.91200000000000003</v>
      </c>
      <c r="G360" s="20">
        <v>0.85599999999999998</v>
      </c>
      <c r="H360" s="20">
        <v>16599</v>
      </c>
    </row>
    <row r="361" spans="1:15" x14ac:dyDescent="0.45">
      <c r="A361" s="20">
        <v>132</v>
      </c>
      <c r="B361" s="20" t="s">
        <v>508</v>
      </c>
      <c r="C361" s="20" t="s">
        <v>507</v>
      </c>
      <c r="D361" s="20" t="s">
        <v>10</v>
      </c>
      <c r="E361" s="20">
        <v>6</v>
      </c>
      <c r="F361" s="20">
        <v>0.89300000000000002</v>
      </c>
      <c r="G361" s="20">
        <v>0.74399999999999999</v>
      </c>
      <c r="H361" s="20">
        <v>16673</v>
      </c>
    </row>
    <row r="362" spans="1:15" x14ac:dyDescent="0.45">
      <c r="A362" s="20">
        <v>133</v>
      </c>
      <c r="B362" s="20" t="s">
        <v>508</v>
      </c>
      <c r="C362" s="20" t="s">
        <v>807</v>
      </c>
      <c r="D362" s="20" t="s">
        <v>10</v>
      </c>
      <c r="E362" s="20">
        <v>7</v>
      </c>
      <c r="F362" s="20">
        <v>0.871</v>
      </c>
      <c r="G362" s="20">
        <v>0.46899999999999997</v>
      </c>
      <c r="H362" s="20">
        <v>16643</v>
      </c>
    </row>
    <row r="363" spans="1:15" x14ac:dyDescent="0.45">
      <c r="A363" s="20">
        <v>134</v>
      </c>
      <c r="B363" s="20" t="s">
        <v>508</v>
      </c>
      <c r="C363" s="20" t="s">
        <v>806</v>
      </c>
      <c r="D363" s="20" t="s">
        <v>10</v>
      </c>
      <c r="E363" s="20">
        <v>8</v>
      </c>
      <c r="F363" s="20">
        <v>0.877</v>
      </c>
      <c r="G363" s="20">
        <v>0.55200000000000005</v>
      </c>
      <c r="H363" s="20">
        <v>16670</v>
      </c>
      <c r="J363" s="72" t="s">
        <v>25</v>
      </c>
      <c r="K363" s="71" t="s">
        <v>542</v>
      </c>
      <c r="L363" s="71" t="s">
        <v>541</v>
      </c>
      <c r="M363" s="71" t="s">
        <v>693</v>
      </c>
      <c r="N363" s="71" t="s">
        <v>692</v>
      </c>
      <c r="O363" s="70" t="s">
        <v>691</v>
      </c>
    </row>
    <row r="364" spans="1:15" x14ac:dyDescent="0.45">
      <c r="A364" s="20">
        <v>135</v>
      </c>
      <c r="B364" s="20" t="s">
        <v>508</v>
      </c>
      <c r="C364" s="20" t="s">
        <v>805</v>
      </c>
      <c r="D364" s="20" t="s">
        <v>10</v>
      </c>
      <c r="E364" s="20">
        <v>9</v>
      </c>
      <c r="F364" s="20">
        <v>0.81100000000000005</v>
      </c>
      <c r="G364" s="20">
        <v>0.54</v>
      </c>
      <c r="H364" s="20">
        <v>16659</v>
      </c>
      <c r="J364" s="69" t="str">
        <f>B361</f>
        <v xml:space="preserve">    P-1544</v>
      </c>
      <c r="K364" s="68" t="str">
        <f>C361</f>
        <v xml:space="preserve">   2022/06/10 13:18:06</v>
      </c>
      <c r="L364" s="68" t="str">
        <f>D361</f>
        <v xml:space="preserve">           1-03</v>
      </c>
      <c r="M364" s="67">
        <f>AVERAGE(F361:F364)</f>
        <v>0.86299999999999999</v>
      </c>
      <c r="N364" s="67">
        <f>AVERAGE(G361:G364)</f>
        <v>0.57625000000000004</v>
      </c>
      <c r="O364" s="66">
        <f>AVERAGE(H361:H364)</f>
        <v>16661.25</v>
      </c>
    </row>
    <row r="365" spans="1:15" x14ac:dyDescent="0.45">
      <c r="A365" s="20">
        <v>136</v>
      </c>
      <c r="B365" s="20" t="s">
        <v>584</v>
      </c>
      <c r="C365" s="20" t="s">
        <v>804</v>
      </c>
      <c r="D365" s="20" t="s">
        <v>582</v>
      </c>
      <c r="E365" s="20">
        <v>1</v>
      </c>
      <c r="F365" s="20">
        <v>4.0359999999999996</v>
      </c>
      <c r="G365" s="20">
        <v>-22.227</v>
      </c>
      <c r="H365" s="20">
        <v>16859</v>
      </c>
      <c r="J365" s="65"/>
      <c r="K365" s="65"/>
      <c r="L365" s="64" t="s">
        <v>689</v>
      </c>
      <c r="M365" s="63">
        <f>STDEV(F361:F364)</f>
        <v>3.58887168898527E-2</v>
      </c>
      <c r="N365" s="63">
        <f>STDEV(G361:G364)</f>
        <v>0.11767858768697036</v>
      </c>
      <c r="O365" s="62">
        <f>STDEV(H361:H364)</f>
        <v>13.573871960498227</v>
      </c>
    </row>
    <row r="366" spans="1:15" x14ac:dyDescent="0.45">
      <c r="A366" s="20">
        <v>137</v>
      </c>
      <c r="B366" s="20" t="s">
        <v>584</v>
      </c>
      <c r="C366" s="20" t="s">
        <v>803</v>
      </c>
      <c r="D366" s="20" t="s">
        <v>582</v>
      </c>
      <c r="E366" s="20">
        <v>2</v>
      </c>
      <c r="F366" s="20">
        <v>3.7650000000000001</v>
      </c>
      <c r="G366" s="20">
        <v>-24.738</v>
      </c>
      <c r="H366" s="20">
        <v>17685</v>
      </c>
    </row>
    <row r="367" spans="1:15" x14ac:dyDescent="0.45">
      <c r="A367" s="20">
        <v>138</v>
      </c>
      <c r="B367" s="20" t="s">
        <v>584</v>
      </c>
      <c r="C367" s="20" t="s">
        <v>802</v>
      </c>
      <c r="D367" s="20" t="s">
        <v>582</v>
      </c>
      <c r="E367" s="20">
        <v>3</v>
      </c>
      <c r="F367" s="20">
        <v>4.0679999999999996</v>
      </c>
      <c r="G367" s="20">
        <v>-25.183</v>
      </c>
      <c r="H367" s="20">
        <v>16691</v>
      </c>
    </row>
    <row r="368" spans="1:15" x14ac:dyDescent="0.45">
      <c r="A368" s="20">
        <v>139</v>
      </c>
      <c r="B368" s="20" t="s">
        <v>584</v>
      </c>
      <c r="C368" s="20" t="s">
        <v>801</v>
      </c>
      <c r="D368" s="20" t="s">
        <v>582</v>
      </c>
      <c r="E368" s="20">
        <v>4</v>
      </c>
      <c r="F368" s="20">
        <v>4.0460000000000003</v>
      </c>
      <c r="G368" s="20">
        <v>-25.550999999999998</v>
      </c>
      <c r="H368" s="20">
        <v>16736</v>
      </c>
    </row>
    <row r="369" spans="1:15" x14ac:dyDescent="0.45">
      <c r="A369" s="20">
        <v>140</v>
      </c>
      <c r="B369" s="20" t="s">
        <v>584</v>
      </c>
      <c r="C369" s="20" t="s">
        <v>800</v>
      </c>
      <c r="D369" s="20" t="s">
        <v>582</v>
      </c>
      <c r="E369" s="20">
        <v>5</v>
      </c>
      <c r="F369" s="20">
        <v>4.0069999999999997</v>
      </c>
      <c r="G369" s="20">
        <v>-25.722000000000001</v>
      </c>
      <c r="H369" s="20">
        <v>16680</v>
      </c>
    </row>
    <row r="370" spans="1:15" x14ac:dyDescent="0.45">
      <c r="A370" s="20">
        <v>141</v>
      </c>
      <c r="B370" s="20" t="s">
        <v>584</v>
      </c>
      <c r="C370" s="20" t="s">
        <v>583</v>
      </c>
      <c r="D370" s="20" t="s">
        <v>582</v>
      </c>
      <c r="E370" s="20">
        <v>6</v>
      </c>
      <c r="F370" s="20">
        <v>4.0430000000000001</v>
      </c>
      <c r="G370" s="20">
        <v>-25.853999999999999</v>
      </c>
      <c r="H370" s="20">
        <v>16687</v>
      </c>
    </row>
    <row r="371" spans="1:15" x14ac:dyDescent="0.45">
      <c r="A371" s="20">
        <v>142</v>
      </c>
      <c r="B371" s="20" t="s">
        <v>584</v>
      </c>
      <c r="C371" s="20" t="s">
        <v>799</v>
      </c>
      <c r="D371" s="20" t="s">
        <v>582</v>
      </c>
      <c r="E371" s="20">
        <v>7</v>
      </c>
      <c r="F371" s="20">
        <v>4.0380000000000003</v>
      </c>
      <c r="G371" s="20">
        <v>-25.77</v>
      </c>
      <c r="H371" s="20">
        <v>16721</v>
      </c>
    </row>
    <row r="372" spans="1:15" x14ac:dyDescent="0.45">
      <c r="A372" s="20">
        <v>143</v>
      </c>
      <c r="B372" s="20" t="s">
        <v>584</v>
      </c>
      <c r="C372" s="20" t="s">
        <v>798</v>
      </c>
      <c r="D372" s="20" t="s">
        <v>582</v>
      </c>
      <c r="E372" s="20">
        <v>8</v>
      </c>
      <c r="F372" s="20">
        <v>4.0289999999999999</v>
      </c>
      <c r="G372" s="20">
        <v>-25.779</v>
      </c>
      <c r="H372" s="20">
        <v>16745</v>
      </c>
      <c r="J372" s="72" t="s">
        <v>25</v>
      </c>
      <c r="K372" s="71" t="s">
        <v>542</v>
      </c>
      <c r="L372" s="71" t="s">
        <v>541</v>
      </c>
      <c r="M372" s="71" t="s">
        <v>693</v>
      </c>
      <c r="N372" s="71" t="s">
        <v>692</v>
      </c>
      <c r="O372" s="70" t="s">
        <v>691</v>
      </c>
    </row>
    <row r="373" spans="1:15" x14ac:dyDescent="0.45">
      <c r="A373" s="20">
        <v>144</v>
      </c>
      <c r="B373" s="20" t="s">
        <v>584</v>
      </c>
      <c r="C373" s="20" t="s">
        <v>797</v>
      </c>
      <c r="D373" s="20" t="s">
        <v>582</v>
      </c>
      <c r="E373" s="20">
        <v>9</v>
      </c>
      <c r="F373" s="20">
        <v>4.048</v>
      </c>
      <c r="G373" s="20">
        <v>-25.908999999999999</v>
      </c>
      <c r="H373" s="20">
        <v>16559</v>
      </c>
      <c r="J373" s="69" t="str">
        <f>B370</f>
        <v xml:space="preserve">    P-1545</v>
      </c>
      <c r="K373" s="68" t="str">
        <f>C370</f>
        <v xml:space="preserve">   2022/06/10 14:46:31</v>
      </c>
      <c r="L373" s="68" t="str">
        <f>D370</f>
        <v xml:space="preserve">           1-28</v>
      </c>
      <c r="M373" s="67">
        <f>AVERAGE(F370:F373)</f>
        <v>4.0395000000000003</v>
      </c>
      <c r="N373" s="67">
        <f>AVERAGE(G370:G373)</f>
        <v>-25.827999999999996</v>
      </c>
      <c r="O373" s="66">
        <f>AVERAGE(H370:H373)</f>
        <v>16678</v>
      </c>
    </row>
    <row r="374" spans="1:15" x14ac:dyDescent="0.45">
      <c r="A374" s="20">
        <v>145</v>
      </c>
      <c r="B374" s="20" t="s">
        <v>580</v>
      </c>
      <c r="C374" s="20" t="s">
        <v>796</v>
      </c>
      <c r="D374" s="20" t="s">
        <v>578</v>
      </c>
      <c r="E374" s="20">
        <v>1</v>
      </c>
      <c r="F374" s="20">
        <v>5.8449999999999998</v>
      </c>
      <c r="G374" s="20">
        <v>-23.597999999999999</v>
      </c>
      <c r="H374" s="20">
        <v>16649</v>
      </c>
      <c r="J374" s="65"/>
      <c r="K374" s="65"/>
      <c r="L374" s="64" t="s">
        <v>689</v>
      </c>
      <c r="M374" s="63">
        <f>STDEV(F370:F373)</f>
        <v>8.1034971874288705E-3</v>
      </c>
      <c r="N374" s="63">
        <f>STDEV(G370:G373)</f>
        <v>6.5833122362530763E-2</v>
      </c>
      <c r="O374" s="62">
        <f>STDEV(H370:H373)</f>
        <v>82.82511696339462</v>
      </c>
    </row>
    <row r="375" spans="1:15" x14ac:dyDescent="0.45">
      <c r="A375" s="20">
        <v>146</v>
      </c>
      <c r="B375" s="20" t="s">
        <v>580</v>
      </c>
      <c r="C375" s="20" t="s">
        <v>795</v>
      </c>
      <c r="D375" s="20" t="s">
        <v>578</v>
      </c>
      <c r="E375" s="20">
        <v>2</v>
      </c>
      <c r="F375" s="20" t="s">
        <v>23</v>
      </c>
      <c r="G375" s="20" t="s">
        <v>23</v>
      </c>
      <c r="H375" s="20" t="s">
        <v>23</v>
      </c>
    </row>
    <row r="376" spans="1:15" x14ac:dyDescent="0.45">
      <c r="A376" s="20">
        <v>147</v>
      </c>
      <c r="B376" s="20" t="s">
        <v>580</v>
      </c>
      <c r="C376" s="20" t="s">
        <v>794</v>
      </c>
      <c r="D376" s="20" t="s">
        <v>578</v>
      </c>
      <c r="E376" s="20">
        <v>3</v>
      </c>
      <c r="F376" s="20">
        <v>5.8970000000000002</v>
      </c>
      <c r="G376" s="20">
        <v>-23.41</v>
      </c>
      <c r="H376" s="20">
        <v>16668</v>
      </c>
    </row>
    <row r="377" spans="1:15" x14ac:dyDescent="0.45">
      <c r="A377" s="20">
        <v>148</v>
      </c>
      <c r="B377" s="20" t="s">
        <v>580</v>
      </c>
      <c r="C377" s="20" t="s">
        <v>793</v>
      </c>
      <c r="D377" s="20" t="s">
        <v>578</v>
      </c>
      <c r="E377" s="20">
        <v>4</v>
      </c>
      <c r="F377" s="20">
        <v>5.8789999999999996</v>
      </c>
      <c r="G377" s="20">
        <v>-23.297999999999998</v>
      </c>
      <c r="H377" s="20">
        <v>16659</v>
      </c>
    </row>
    <row r="378" spans="1:15" x14ac:dyDescent="0.45">
      <c r="A378" s="20">
        <v>149</v>
      </c>
      <c r="B378" s="20" t="s">
        <v>580</v>
      </c>
      <c r="C378" s="20" t="s">
        <v>792</v>
      </c>
      <c r="D378" s="20" t="s">
        <v>578</v>
      </c>
      <c r="E378" s="20">
        <v>5</v>
      </c>
      <c r="F378" s="20">
        <v>5.8860000000000001</v>
      </c>
      <c r="G378" s="20">
        <v>-23.753</v>
      </c>
      <c r="H378" s="20">
        <v>16749</v>
      </c>
    </row>
    <row r="379" spans="1:15" x14ac:dyDescent="0.45">
      <c r="A379" s="20">
        <v>150</v>
      </c>
      <c r="B379" s="20" t="s">
        <v>580</v>
      </c>
      <c r="C379" s="20" t="s">
        <v>579</v>
      </c>
      <c r="D379" s="20" t="s">
        <v>578</v>
      </c>
      <c r="E379" s="20">
        <v>6</v>
      </c>
      <c r="F379" s="20">
        <v>5.8630000000000004</v>
      </c>
      <c r="G379" s="20">
        <v>-23.306000000000001</v>
      </c>
      <c r="H379" s="20">
        <v>16773</v>
      </c>
    </row>
    <row r="380" spans="1:15" x14ac:dyDescent="0.45">
      <c r="A380" s="20">
        <v>151</v>
      </c>
      <c r="B380" s="20" t="s">
        <v>580</v>
      </c>
      <c r="C380" s="20" t="s">
        <v>791</v>
      </c>
      <c r="D380" s="20" t="s">
        <v>578</v>
      </c>
      <c r="E380" s="20">
        <v>7</v>
      </c>
      <c r="F380" s="20">
        <v>5.8810000000000002</v>
      </c>
      <c r="G380" s="20">
        <v>-23.561</v>
      </c>
      <c r="H380" s="20">
        <v>16606</v>
      </c>
    </row>
    <row r="381" spans="1:15" x14ac:dyDescent="0.45">
      <c r="A381" s="20">
        <v>152</v>
      </c>
      <c r="B381" s="20" t="s">
        <v>580</v>
      </c>
      <c r="C381" s="20" t="s">
        <v>790</v>
      </c>
      <c r="D381" s="20" t="s">
        <v>578</v>
      </c>
      <c r="E381" s="20">
        <v>8</v>
      </c>
      <c r="F381" s="20">
        <v>5.8639999999999999</v>
      </c>
      <c r="G381" s="20">
        <v>-23.469000000000001</v>
      </c>
      <c r="H381" s="20">
        <v>16721</v>
      </c>
      <c r="J381" s="72" t="s">
        <v>25</v>
      </c>
      <c r="K381" s="71" t="s">
        <v>542</v>
      </c>
      <c r="L381" s="71" t="s">
        <v>541</v>
      </c>
      <c r="M381" s="71" t="s">
        <v>693</v>
      </c>
      <c r="N381" s="71" t="s">
        <v>692</v>
      </c>
      <c r="O381" s="70" t="s">
        <v>691</v>
      </c>
    </row>
    <row r="382" spans="1:15" x14ac:dyDescent="0.45">
      <c r="A382" s="20">
        <v>153</v>
      </c>
      <c r="B382" s="20" t="s">
        <v>580</v>
      </c>
      <c r="C382" s="20" t="s">
        <v>789</v>
      </c>
      <c r="D382" s="20" t="s">
        <v>578</v>
      </c>
      <c r="E382" s="20">
        <v>9</v>
      </c>
      <c r="F382" s="20">
        <v>5.899</v>
      </c>
      <c r="G382" s="20">
        <v>-23.367000000000001</v>
      </c>
      <c r="H382" s="20">
        <v>16613</v>
      </c>
      <c r="J382" s="69" t="str">
        <f>B379</f>
        <v xml:space="preserve">    P-1546</v>
      </c>
      <c r="K382" s="68" t="str">
        <f>C379</f>
        <v xml:space="preserve">   2022/06/10 16:18:06</v>
      </c>
      <c r="L382" s="68" t="str">
        <f>D379</f>
        <v xml:space="preserve">           1-29</v>
      </c>
      <c r="M382" s="67">
        <f>AVERAGE(F379:F382)</f>
        <v>5.8767500000000004</v>
      </c>
      <c r="N382" s="67">
        <f>AVERAGE(G379:G382)</f>
        <v>-23.425750000000004</v>
      </c>
      <c r="O382" s="66">
        <f>AVERAGE(H379:H382)</f>
        <v>16678.25</v>
      </c>
    </row>
    <row r="383" spans="1:15" x14ac:dyDescent="0.45">
      <c r="A383" s="20">
        <v>154</v>
      </c>
      <c r="B383" s="20" t="s">
        <v>577</v>
      </c>
      <c r="C383" s="20" t="s">
        <v>788</v>
      </c>
      <c r="D383" s="20" t="s">
        <v>575</v>
      </c>
      <c r="E383" s="20">
        <v>1</v>
      </c>
      <c r="F383" s="20">
        <v>8.5830000000000002</v>
      </c>
      <c r="G383" s="20">
        <v>7.649</v>
      </c>
      <c r="H383" s="20">
        <v>16602</v>
      </c>
      <c r="J383" s="65"/>
      <c r="K383" s="65"/>
      <c r="L383" s="64" t="s">
        <v>689</v>
      </c>
      <c r="M383" s="63">
        <f>STDEV(F379:F382)</f>
        <v>1.6977926846349585E-2</v>
      </c>
      <c r="N383" s="63">
        <f>STDEV(G379:G382)</f>
        <v>0.11247925734700268</v>
      </c>
      <c r="O383" s="62">
        <f>STDEV(H379:H382)</f>
        <v>82.22479350333856</v>
      </c>
    </row>
    <row r="384" spans="1:15" x14ac:dyDescent="0.45">
      <c r="A384" s="20">
        <v>155</v>
      </c>
      <c r="B384" s="20" t="s">
        <v>577</v>
      </c>
      <c r="C384" s="20" t="s">
        <v>787</v>
      </c>
      <c r="D384" s="20" t="s">
        <v>575</v>
      </c>
      <c r="E384" s="20">
        <v>2</v>
      </c>
      <c r="F384" s="20">
        <v>7.9340000000000002</v>
      </c>
      <c r="G384" s="20">
        <v>8.9710000000000001</v>
      </c>
      <c r="H384" s="20">
        <v>18401</v>
      </c>
    </row>
    <row r="385" spans="1:15" x14ac:dyDescent="0.45">
      <c r="A385" s="20">
        <v>156</v>
      </c>
      <c r="B385" s="20" t="s">
        <v>577</v>
      </c>
      <c r="C385" s="20" t="s">
        <v>786</v>
      </c>
      <c r="D385" s="20" t="s">
        <v>575</v>
      </c>
      <c r="E385" s="20">
        <v>3</v>
      </c>
      <c r="F385" s="20">
        <v>8.7710000000000008</v>
      </c>
      <c r="G385" s="20">
        <v>11.552</v>
      </c>
      <c r="H385" s="20">
        <v>16742</v>
      </c>
    </row>
    <row r="386" spans="1:15" x14ac:dyDescent="0.45">
      <c r="A386" s="20">
        <v>157</v>
      </c>
      <c r="B386" s="20" t="s">
        <v>577</v>
      </c>
      <c r="C386" s="20" t="s">
        <v>785</v>
      </c>
      <c r="D386" s="20" t="s">
        <v>575</v>
      </c>
      <c r="E386" s="20">
        <v>4</v>
      </c>
      <c r="F386" s="20">
        <v>8.7270000000000003</v>
      </c>
      <c r="G386" s="20">
        <v>11.891999999999999</v>
      </c>
      <c r="H386" s="20">
        <v>16824</v>
      </c>
    </row>
    <row r="387" spans="1:15" x14ac:dyDescent="0.45">
      <c r="A387" s="20">
        <v>158</v>
      </c>
      <c r="B387" s="20" t="s">
        <v>577</v>
      </c>
      <c r="C387" s="20" t="s">
        <v>784</v>
      </c>
      <c r="D387" s="20" t="s">
        <v>575</v>
      </c>
      <c r="E387" s="20">
        <v>5</v>
      </c>
      <c r="F387" s="20">
        <v>8.6509999999999998</v>
      </c>
      <c r="G387" s="20">
        <v>11.596</v>
      </c>
      <c r="H387" s="20">
        <v>16573</v>
      </c>
    </row>
    <row r="388" spans="1:15" x14ac:dyDescent="0.45">
      <c r="A388" s="20">
        <v>159</v>
      </c>
      <c r="B388" s="20" t="s">
        <v>577</v>
      </c>
      <c r="C388" s="20" t="s">
        <v>576</v>
      </c>
      <c r="D388" s="20" t="s">
        <v>575</v>
      </c>
      <c r="E388" s="20">
        <v>6</v>
      </c>
      <c r="F388" s="20">
        <v>8.7260000000000009</v>
      </c>
      <c r="G388" s="20">
        <v>11.926</v>
      </c>
      <c r="H388" s="20">
        <v>16765</v>
      </c>
    </row>
    <row r="389" spans="1:15" x14ac:dyDescent="0.45">
      <c r="A389" s="20">
        <v>160</v>
      </c>
      <c r="B389" s="20" t="s">
        <v>577</v>
      </c>
      <c r="C389" s="20" t="s">
        <v>783</v>
      </c>
      <c r="D389" s="20" t="s">
        <v>575</v>
      </c>
      <c r="E389" s="20">
        <v>7</v>
      </c>
      <c r="F389" s="20">
        <v>8.6989999999999998</v>
      </c>
      <c r="G389" s="20">
        <v>11.968</v>
      </c>
      <c r="H389" s="20">
        <v>16824</v>
      </c>
    </row>
    <row r="390" spans="1:15" x14ac:dyDescent="0.45">
      <c r="A390" s="20">
        <v>161</v>
      </c>
      <c r="B390" s="20" t="s">
        <v>577</v>
      </c>
      <c r="C390" s="20" t="s">
        <v>782</v>
      </c>
      <c r="D390" s="20" t="s">
        <v>575</v>
      </c>
      <c r="E390" s="20">
        <v>8</v>
      </c>
      <c r="F390" s="20">
        <v>8.657</v>
      </c>
      <c r="G390" s="20">
        <v>11.766999999999999</v>
      </c>
      <c r="H390" s="20">
        <v>16732</v>
      </c>
      <c r="J390" s="72" t="s">
        <v>25</v>
      </c>
      <c r="K390" s="71" t="s">
        <v>542</v>
      </c>
      <c r="L390" s="71" t="s">
        <v>541</v>
      </c>
      <c r="M390" s="71" t="s">
        <v>693</v>
      </c>
      <c r="N390" s="71" t="s">
        <v>692</v>
      </c>
      <c r="O390" s="70" t="s">
        <v>691</v>
      </c>
    </row>
    <row r="391" spans="1:15" x14ac:dyDescent="0.45">
      <c r="A391" s="20">
        <v>162</v>
      </c>
      <c r="B391" s="20" t="s">
        <v>577</v>
      </c>
      <c r="C391" s="20" t="s">
        <v>781</v>
      </c>
      <c r="D391" s="20" t="s">
        <v>575</v>
      </c>
      <c r="E391" s="20">
        <v>9</v>
      </c>
      <c r="F391" s="20">
        <v>8.6579999999999995</v>
      </c>
      <c r="G391" s="20">
        <v>11.678000000000001</v>
      </c>
      <c r="H391" s="20">
        <v>16649</v>
      </c>
      <c r="J391" s="69" t="str">
        <f>B388</f>
        <v xml:space="preserve">    P-1547</v>
      </c>
      <c r="K391" s="68" t="str">
        <f>C388</f>
        <v xml:space="preserve">   2022/06/10 17:47:43</v>
      </c>
      <c r="L391" s="68" t="str">
        <f>D388</f>
        <v xml:space="preserve">           1-30</v>
      </c>
      <c r="M391" s="67">
        <f>AVERAGE(F388:F391)</f>
        <v>8.6850000000000005</v>
      </c>
      <c r="N391" s="67">
        <f>AVERAGE(G388:G391)</f>
        <v>11.83475</v>
      </c>
      <c r="O391" s="66">
        <f>AVERAGE(H388:H391)</f>
        <v>16742.5</v>
      </c>
    </row>
    <row r="392" spans="1:15" x14ac:dyDescent="0.45">
      <c r="A392" s="20">
        <v>163</v>
      </c>
      <c r="B392" s="20" t="s">
        <v>573</v>
      </c>
      <c r="C392" s="20" t="s">
        <v>780</v>
      </c>
      <c r="D392" s="20" t="s">
        <v>571</v>
      </c>
      <c r="E392" s="20">
        <v>1</v>
      </c>
      <c r="F392" s="20">
        <v>6.9279999999999999</v>
      </c>
      <c r="G392" s="20">
        <v>-17.224</v>
      </c>
      <c r="H392" s="20">
        <v>16656</v>
      </c>
      <c r="J392" s="65"/>
      <c r="K392" s="65"/>
      <c r="L392" s="64" t="s">
        <v>689</v>
      </c>
      <c r="M392" s="63">
        <f>STDEV(F388:F391)</f>
        <v>3.3615472627943684E-2</v>
      </c>
      <c r="N392" s="63">
        <f>STDEV(G388:G391)</f>
        <v>0.13569911569350754</v>
      </c>
      <c r="O392" s="62">
        <f>STDEV(H388:H391)</f>
        <v>73.031956475687181</v>
      </c>
    </row>
    <row r="393" spans="1:15" x14ac:dyDescent="0.45">
      <c r="A393" s="20">
        <v>164</v>
      </c>
      <c r="B393" s="20" t="s">
        <v>573</v>
      </c>
      <c r="C393" s="20" t="s">
        <v>779</v>
      </c>
      <c r="D393" s="20" t="s">
        <v>571</v>
      </c>
      <c r="E393" s="20">
        <v>2</v>
      </c>
      <c r="F393" s="20">
        <v>6.17</v>
      </c>
      <c r="G393" s="20">
        <v>-20.751999999999999</v>
      </c>
      <c r="H393" s="20">
        <v>18196</v>
      </c>
    </row>
    <row r="394" spans="1:15" x14ac:dyDescent="0.45">
      <c r="A394" s="20">
        <v>165</v>
      </c>
      <c r="B394" s="20" t="s">
        <v>573</v>
      </c>
      <c r="C394" s="20" t="s">
        <v>778</v>
      </c>
      <c r="D394" s="20" t="s">
        <v>571</v>
      </c>
      <c r="E394" s="20">
        <v>3</v>
      </c>
      <c r="F394" s="20">
        <v>6.86</v>
      </c>
      <c r="G394" s="20">
        <v>-20.291</v>
      </c>
      <c r="H394" s="20">
        <v>16872</v>
      </c>
    </row>
    <row r="395" spans="1:15" x14ac:dyDescent="0.45">
      <c r="A395" s="20">
        <v>166</v>
      </c>
      <c r="B395" s="20" t="s">
        <v>573</v>
      </c>
      <c r="C395" s="20" t="s">
        <v>777</v>
      </c>
      <c r="D395" s="20" t="s">
        <v>571</v>
      </c>
      <c r="E395" s="20">
        <v>4</v>
      </c>
      <c r="F395" s="20">
        <v>6.8879999999999999</v>
      </c>
      <c r="G395" s="20">
        <v>-20.591000000000001</v>
      </c>
      <c r="H395" s="20">
        <v>16695</v>
      </c>
    </row>
    <row r="396" spans="1:15" x14ac:dyDescent="0.45">
      <c r="A396" s="20">
        <v>167</v>
      </c>
      <c r="B396" s="20" t="s">
        <v>573</v>
      </c>
      <c r="C396" s="20" t="s">
        <v>776</v>
      </c>
      <c r="D396" s="20" t="s">
        <v>571</v>
      </c>
      <c r="E396" s="20">
        <v>5</v>
      </c>
      <c r="F396" s="20">
        <v>6.9349999999999996</v>
      </c>
      <c r="G396" s="20">
        <v>-20.619</v>
      </c>
      <c r="H396" s="20">
        <v>16784</v>
      </c>
    </row>
    <row r="397" spans="1:15" x14ac:dyDescent="0.45">
      <c r="A397" s="20">
        <v>168</v>
      </c>
      <c r="B397" s="20" t="s">
        <v>573</v>
      </c>
      <c r="C397" s="20" t="s">
        <v>572</v>
      </c>
      <c r="D397" s="20" t="s">
        <v>571</v>
      </c>
      <c r="E397" s="20">
        <v>6</v>
      </c>
      <c r="F397" s="20">
        <v>6.8330000000000002</v>
      </c>
      <c r="G397" s="20">
        <v>-20.96</v>
      </c>
      <c r="H397" s="20">
        <v>16654</v>
      </c>
    </row>
    <row r="398" spans="1:15" x14ac:dyDescent="0.45">
      <c r="A398" s="20">
        <v>169</v>
      </c>
      <c r="B398" s="20" t="s">
        <v>573</v>
      </c>
      <c r="C398" s="20" t="s">
        <v>775</v>
      </c>
      <c r="D398" s="20" t="s">
        <v>571</v>
      </c>
      <c r="E398" s="20">
        <v>7</v>
      </c>
      <c r="F398" s="20">
        <v>6.81</v>
      </c>
      <c r="G398" s="20">
        <v>-21.28</v>
      </c>
      <c r="H398" s="20">
        <v>16706</v>
      </c>
    </row>
    <row r="399" spans="1:15" x14ac:dyDescent="0.45">
      <c r="A399" s="20">
        <v>170</v>
      </c>
      <c r="B399" s="20" t="s">
        <v>573</v>
      </c>
      <c r="C399" s="20" t="s">
        <v>774</v>
      </c>
      <c r="D399" s="20" t="s">
        <v>571</v>
      </c>
      <c r="E399" s="20">
        <v>8</v>
      </c>
      <c r="F399" s="20">
        <v>6.8280000000000003</v>
      </c>
      <c r="G399" s="20">
        <v>-21.288</v>
      </c>
      <c r="H399" s="20">
        <v>16765</v>
      </c>
      <c r="J399" s="72" t="s">
        <v>25</v>
      </c>
      <c r="K399" s="71" t="s">
        <v>542</v>
      </c>
      <c r="L399" s="71" t="s">
        <v>541</v>
      </c>
      <c r="M399" s="71" t="s">
        <v>693</v>
      </c>
      <c r="N399" s="71" t="s">
        <v>692</v>
      </c>
      <c r="O399" s="70" t="s">
        <v>691</v>
      </c>
    </row>
    <row r="400" spans="1:15" x14ac:dyDescent="0.45">
      <c r="A400" s="20">
        <v>171</v>
      </c>
      <c r="B400" s="20" t="s">
        <v>573</v>
      </c>
      <c r="C400" s="20" t="s">
        <v>773</v>
      </c>
      <c r="D400" s="20" t="s">
        <v>571</v>
      </c>
      <c r="E400" s="20">
        <v>9</v>
      </c>
      <c r="F400" s="20">
        <v>6.8259999999999996</v>
      </c>
      <c r="G400" s="20">
        <v>-21.459</v>
      </c>
      <c r="H400" s="20">
        <v>16545</v>
      </c>
      <c r="J400" s="69" t="str">
        <f>B397</f>
        <v xml:space="preserve">    P-1548</v>
      </c>
      <c r="K400" s="68" t="str">
        <f>C397</f>
        <v xml:space="preserve">   2022/06/10 19:17:22</v>
      </c>
      <c r="L400" s="68" t="str">
        <f>D397</f>
        <v xml:space="preserve">           1-31</v>
      </c>
      <c r="M400" s="67">
        <f>AVERAGE(F397:F400)</f>
        <v>6.8242500000000001</v>
      </c>
      <c r="N400" s="67">
        <f>AVERAGE(G397:G400)</f>
        <v>-21.246750000000002</v>
      </c>
      <c r="O400" s="66">
        <f>AVERAGE(H397:H400)</f>
        <v>16667.5</v>
      </c>
    </row>
    <row r="401" spans="1:15" x14ac:dyDescent="0.45">
      <c r="A401" s="20">
        <v>172</v>
      </c>
      <c r="B401" s="20" t="s">
        <v>569</v>
      </c>
      <c r="C401" s="20" t="s">
        <v>772</v>
      </c>
      <c r="D401" s="20" t="s">
        <v>567</v>
      </c>
      <c r="E401" s="20">
        <v>1</v>
      </c>
      <c r="F401" s="20">
        <v>5.2210000000000001</v>
      </c>
      <c r="G401" s="20">
        <v>-7.5629999999999997</v>
      </c>
      <c r="H401" s="20">
        <v>16902</v>
      </c>
      <c r="J401" s="65"/>
      <c r="K401" s="65"/>
      <c r="L401" s="64" t="s">
        <v>689</v>
      </c>
      <c r="M401" s="63">
        <f>STDEV(F397:F400)</f>
        <v>9.945685831890717E-3</v>
      </c>
      <c r="N401" s="63">
        <f>STDEV(G397:G400)</f>
        <v>0.20823284243045448</v>
      </c>
      <c r="O401" s="62">
        <f>STDEV(H397:H400)</f>
        <v>93.411276978032291</v>
      </c>
    </row>
    <row r="402" spans="1:15" x14ac:dyDescent="0.45">
      <c r="A402" s="20">
        <v>173</v>
      </c>
      <c r="B402" s="20" t="s">
        <v>569</v>
      </c>
      <c r="C402" s="20" t="s">
        <v>771</v>
      </c>
      <c r="D402" s="20" t="s">
        <v>567</v>
      </c>
      <c r="E402" s="20">
        <v>2</v>
      </c>
      <c r="F402" s="20">
        <v>4.8369999999999997</v>
      </c>
      <c r="G402" s="20">
        <v>-6.3819999999999997</v>
      </c>
      <c r="H402" s="20">
        <v>17636</v>
      </c>
    </row>
    <row r="403" spans="1:15" x14ac:dyDescent="0.45">
      <c r="A403" s="20">
        <v>174</v>
      </c>
      <c r="B403" s="20" t="s">
        <v>569</v>
      </c>
      <c r="C403" s="20" t="s">
        <v>770</v>
      </c>
      <c r="D403" s="20" t="s">
        <v>567</v>
      </c>
      <c r="E403" s="20">
        <v>3</v>
      </c>
      <c r="F403" s="20">
        <v>5.08</v>
      </c>
      <c r="G403" s="20">
        <v>-5.9640000000000004</v>
      </c>
      <c r="H403" s="20">
        <v>16457</v>
      </c>
    </row>
    <row r="404" spans="1:15" x14ac:dyDescent="0.45">
      <c r="A404" s="20">
        <v>175</v>
      </c>
      <c r="B404" s="20" t="s">
        <v>569</v>
      </c>
      <c r="C404" s="20" t="s">
        <v>769</v>
      </c>
      <c r="D404" s="20" t="s">
        <v>567</v>
      </c>
      <c r="E404" s="20">
        <v>4</v>
      </c>
      <c r="F404" s="20">
        <v>5.0780000000000003</v>
      </c>
      <c r="G404" s="20">
        <v>-5.6929999999999996</v>
      </c>
      <c r="H404" s="20">
        <v>16497</v>
      </c>
    </row>
    <row r="405" spans="1:15" x14ac:dyDescent="0.45">
      <c r="A405" s="20">
        <v>176</v>
      </c>
      <c r="B405" s="20" t="s">
        <v>569</v>
      </c>
      <c r="C405" s="20" t="s">
        <v>768</v>
      </c>
      <c r="D405" s="20" t="s">
        <v>567</v>
      </c>
      <c r="E405" s="20">
        <v>5</v>
      </c>
      <c r="F405" s="20">
        <v>5.032</v>
      </c>
      <c r="G405" s="20">
        <v>-5.7510000000000003</v>
      </c>
      <c r="H405" s="20">
        <v>16480</v>
      </c>
    </row>
    <row r="406" spans="1:15" x14ac:dyDescent="0.45">
      <c r="A406" s="20">
        <v>177</v>
      </c>
      <c r="B406" s="20" t="s">
        <v>569</v>
      </c>
      <c r="C406" s="20" t="s">
        <v>568</v>
      </c>
      <c r="D406" s="20" t="s">
        <v>567</v>
      </c>
      <c r="E406" s="20">
        <v>6</v>
      </c>
      <c r="F406" s="20">
        <v>5.0519999999999996</v>
      </c>
      <c r="G406" s="20">
        <v>-5.5910000000000002</v>
      </c>
      <c r="H406" s="20">
        <v>16501</v>
      </c>
    </row>
    <row r="407" spans="1:15" x14ac:dyDescent="0.45">
      <c r="A407" s="20">
        <v>178</v>
      </c>
      <c r="B407" s="20" t="s">
        <v>569</v>
      </c>
      <c r="C407" s="20" t="s">
        <v>767</v>
      </c>
      <c r="D407" s="20" t="s">
        <v>567</v>
      </c>
      <c r="E407" s="20">
        <v>7</v>
      </c>
      <c r="F407" s="20">
        <v>5.1159999999999997</v>
      </c>
      <c r="G407" s="20">
        <v>-5.407</v>
      </c>
      <c r="H407" s="20">
        <v>16540</v>
      </c>
    </row>
    <row r="408" spans="1:15" x14ac:dyDescent="0.45">
      <c r="A408" s="20">
        <v>179</v>
      </c>
      <c r="B408" s="20" t="s">
        <v>569</v>
      </c>
      <c r="C408" s="20" t="s">
        <v>766</v>
      </c>
      <c r="D408" s="20" t="s">
        <v>567</v>
      </c>
      <c r="E408" s="20">
        <v>8</v>
      </c>
      <c r="F408" s="20">
        <v>5.0919999999999996</v>
      </c>
      <c r="G408" s="20">
        <v>-5.4450000000000003</v>
      </c>
      <c r="H408" s="20">
        <v>16451</v>
      </c>
      <c r="J408" s="72" t="s">
        <v>25</v>
      </c>
      <c r="K408" s="71" t="s">
        <v>542</v>
      </c>
      <c r="L408" s="71" t="s">
        <v>541</v>
      </c>
      <c r="M408" s="71" t="s">
        <v>693</v>
      </c>
      <c r="N408" s="71" t="s">
        <v>692</v>
      </c>
      <c r="O408" s="70" t="s">
        <v>691</v>
      </c>
    </row>
    <row r="409" spans="1:15" x14ac:dyDescent="0.45">
      <c r="A409" s="20">
        <v>180</v>
      </c>
      <c r="B409" s="20" t="s">
        <v>569</v>
      </c>
      <c r="C409" s="20" t="s">
        <v>765</v>
      </c>
      <c r="D409" s="20" t="s">
        <v>567</v>
      </c>
      <c r="E409" s="20">
        <v>9</v>
      </c>
      <c r="F409" s="20">
        <v>5.0819999999999999</v>
      </c>
      <c r="G409" s="20">
        <v>-5.4589999999999996</v>
      </c>
      <c r="H409" s="20">
        <v>16481</v>
      </c>
      <c r="J409" s="69" t="str">
        <f>B406</f>
        <v xml:space="preserve">    P-1549</v>
      </c>
      <c r="K409" s="68" t="str">
        <f>C406</f>
        <v xml:space="preserve">   2022/06/10 20:46:54</v>
      </c>
      <c r="L409" s="68" t="str">
        <f>D406</f>
        <v xml:space="preserve">           1-32</v>
      </c>
      <c r="M409" s="67">
        <f>AVERAGE(F406:F409)</f>
        <v>5.0854999999999997</v>
      </c>
      <c r="N409" s="67">
        <f>AVERAGE(G406:G409)</f>
        <v>-5.4755000000000003</v>
      </c>
      <c r="O409" s="66">
        <f>AVERAGE(H406:H409)</f>
        <v>16493.25</v>
      </c>
    </row>
    <row r="410" spans="1:15" x14ac:dyDescent="0.45">
      <c r="A410" s="20">
        <v>181</v>
      </c>
      <c r="B410" s="20" t="s">
        <v>506</v>
      </c>
      <c r="C410" s="20" t="s">
        <v>764</v>
      </c>
      <c r="D410" s="20" t="s">
        <v>10</v>
      </c>
      <c r="E410" s="20">
        <v>1</v>
      </c>
      <c r="F410" s="20">
        <v>0.81599999999999995</v>
      </c>
      <c r="G410" s="20">
        <v>-1.863</v>
      </c>
      <c r="H410" s="20">
        <v>16771</v>
      </c>
      <c r="J410" s="65"/>
      <c r="K410" s="65"/>
      <c r="L410" s="64" t="s">
        <v>689</v>
      </c>
      <c r="M410" s="63">
        <f>STDEV(F406:F409)</f>
        <v>2.650157228040129E-2</v>
      </c>
      <c r="N410" s="63">
        <f>STDEV(G406:G409)</f>
        <v>8.0072883466668521E-2</v>
      </c>
      <c r="O410" s="62">
        <f>STDEV(H406:H409)</f>
        <v>37.330729075834206</v>
      </c>
    </row>
    <row r="411" spans="1:15" x14ac:dyDescent="0.45">
      <c r="A411" s="20">
        <v>182</v>
      </c>
      <c r="B411" s="20" t="s">
        <v>506</v>
      </c>
      <c r="C411" s="20" t="s">
        <v>763</v>
      </c>
      <c r="D411" s="20" t="s">
        <v>10</v>
      </c>
      <c r="E411" s="20">
        <v>2</v>
      </c>
      <c r="F411" s="20">
        <v>0.83799999999999997</v>
      </c>
      <c r="G411" s="20">
        <v>-8.9999999999999993E-3</v>
      </c>
      <c r="H411" s="20">
        <v>17883</v>
      </c>
    </row>
    <row r="412" spans="1:15" x14ac:dyDescent="0.45">
      <c r="A412" s="20">
        <v>183</v>
      </c>
      <c r="B412" s="20" t="s">
        <v>506</v>
      </c>
      <c r="C412" s="20" t="s">
        <v>762</v>
      </c>
      <c r="D412" s="20" t="s">
        <v>10</v>
      </c>
      <c r="E412" s="20">
        <v>3</v>
      </c>
      <c r="F412" s="20">
        <v>0.67300000000000004</v>
      </c>
      <c r="G412" s="20">
        <v>-1.1080000000000001</v>
      </c>
      <c r="H412" s="20">
        <v>16465</v>
      </c>
    </row>
    <row r="413" spans="1:15" x14ac:dyDescent="0.45">
      <c r="A413" s="20">
        <v>184</v>
      </c>
      <c r="B413" s="20" t="s">
        <v>506</v>
      </c>
      <c r="C413" s="20" t="s">
        <v>761</v>
      </c>
      <c r="D413" s="20" t="s">
        <v>10</v>
      </c>
      <c r="E413" s="20">
        <v>4</v>
      </c>
      <c r="F413" s="20">
        <v>0.59599999999999997</v>
      </c>
      <c r="G413" s="20">
        <v>-0.91</v>
      </c>
      <c r="H413" s="20">
        <v>16660</v>
      </c>
    </row>
    <row r="414" spans="1:15" x14ac:dyDescent="0.45">
      <c r="A414" s="20">
        <v>185</v>
      </c>
      <c r="B414" s="20" t="s">
        <v>506</v>
      </c>
      <c r="C414" s="20" t="s">
        <v>760</v>
      </c>
      <c r="D414" s="20" t="s">
        <v>10</v>
      </c>
      <c r="E414" s="20">
        <v>5</v>
      </c>
      <c r="F414" s="20">
        <v>0.59799999999999998</v>
      </c>
      <c r="G414" s="20">
        <v>-0.95199999999999996</v>
      </c>
      <c r="H414" s="20">
        <v>16549</v>
      </c>
    </row>
    <row r="415" spans="1:15" x14ac:dyDescent="0.45">
      <c r="A415" s="20">
        <v>186</v>
      </c>
      <c r="B415" s="20" t="s">
        <v>506</v>
      </c>
      <c r="C415" s="20" t="s">
        <v>505</v>
      </c>
      <c r="D415" s="20" t="s">
        <v>10</v>
      </c>
      <c r="E415" s="20">
        <v>6</v>
      </c>
      <c r="F415" s="20">
        <v>0.59099999999999997</v>
      </c>
      <c r="G415" s="20">
        <v>-0.78500000000000003</v>
      </c>
      <c r="H415" s="20">
        <v>16577</v>
      </c>
    </row>
    <row r="416" spans="1:15" x14ac:dyDescent="0.45">
      <c r="A416" s="20">
        <v>187</v>
      </c>
      <c r="B416" s="20" t="s">
        <v>506</v>
      </c>
      <c r="C416" s="20" t="s">
        <v>759</v>
      </c>
      <c r="D416" s="20" t="s">
        <v>10</v>
      </c>
      <c r="E416" s="20">
        <v>7</v>
      </c>
      <c r="F416" s="20">
        <v>0.624</v>
      </c>
      <c r="G416" s="20">
        <v>-0.86</v>
      </c>
      <c r="H416" s="20">
        <v>16533</v>
      </c>
    </row>
    <row r="417" spans="1:15" x14ac:dyDescent="0.45">
      <c r="A417" s="20">
        <v>188</v>
      </c>
      <c r="B417" s="20" t="s">
        <v>506</v>
      </c>
      <c r="C417" s="20" t="s">
        <v>758</v>
      </c>
      <c r="D417" s="20" t="s">
        <v>10</v>
      </c>
      <c r="E417" s="20">
        <v>8</v>
      </c>
      <c r="F417" s="20">
        <v>0.58699999999999997</v>
      </c>
      <c r="G417" s="20">
        <v>-0.84599999999999997</v>
      </c>
      <c r="H417" s="20">
        <v>16580</v>
      </c>
      <c r="J417" s="72" t="s">
        <v>25</v>
      </c>
      <c r="K417" s="71" t="s">
        <v>542</v>
      </c>
      <c r="L417" s="71" t="s">
        <v>541</v>
      </c>
      <c r="M417" s="71" t="s">
        <v>693</v>
      </c>
      <c r="N417" s="71" t="s">
        <v>692</v>
      </c>
      <c r="O417" s="70" t="s">
        <v>691</v>
      </c>
    </row>
    <row r="418" spans="1:15" x14ac:dyDescent="0.45">
      <c r="A418" s="20">
        <v>189</v>
      </c>
      <c r="B418" s="20" t="s">
        <v>506</v>
      </c>
      <c r="C418" s="20" t="s">
        <v>757</v>
      </c>
      <c r="D418" s="20" t="s">
        <v>10</v>
      </c>
      <c r="E418" s="20">
        <v>9</v>
      </c>
      <c r="F418" s="20">
        <v>0.60299999999999998</v>
      </c>
      <c r="G418" s="20">
        <v>-0.90100000000000002</v>
      </c>
      <c r="H418" s="20">
        <v>16544</v>
      </c>
      <c r="J418" s="69" t="str">
        <f>B415</f>
        <v xml:space="preserve">    P-1550</v>
      </c>
      <c r="K418" s="68" t="str">
        <f>C415</f>
        <v xml:space="preserve">   2022/06/10 22:09:56</v>
      </c>
      <c r="L418" s="68" t="str">
        <f>D415</f>
        <v xml:space="preserve">           1-03</v>
      </c>
      <c r="M418" s="67">
        <f>AVERAGE(F415:F418)</f>
        <v>0.60124999999999995</v>
      </c>
      <c r="N418" s="67">
        <f>AVERAGE(G415:G418)</f>
        <v>-0.84800000000000009</v>
      </c>
      <c r="O418" s="66">
        <f>AVERAGE(H415:H418)</f>
        <v>16558.5</v>
      </c>
    </row>
    <row r="419" spans="1:15" x14ac:dyDescent="0.45">
      <c r="A419" s="20">
        <v>190</v>
      </c>
      <c r="B419" s="20" t="s">
        <v>565</v>
      </c>
      <c r="C419" s="20" t="s">
        <v>756</v>
      </c>
      <c r="D419" s="20" t="s">
        <v>563</v>
      </c>
      <c r="E419" s="20">
        <v>1</v>
      </c>
      <c r="F419" s="20">
        <v>8.5380000000000003</v>
      </c>
      <c r="G419" s="20">
        <v>7.9770000000000003</v>
      </c>
      <c r="H419" s="20">
        <v>16622</v>
      </c>
      <c r="J419" s="65"/>
      <c r="K419" s="65"/>
      <c r="L419" s="64" t="s">
        <v>689</v>
      </c>
      <c r="M419" s="63">
        <f>STDEV(F415:F418)</f>
        <v>1.6620770138594677E-2</v>
      </c>
      <c r="N419" s="63">
        <f>STDEV(G415:G418)</f>
        <v>4.8048586521006693E-2</v>
      </c>
      <c r="O419" s="62">
        <f>STDEV(H415:H418)</f>
        <v>23.558437978779494</v>
      </c>
    </row>
    <row r="420" spans="1:15" x14ac:dyDescent="0.45">
      <c r="A420" s="20">
        <v>191</v>
      </c>
      <c r="B420" s="20" t="s">
        <v>565</v>
      </c>
      <c r="C420" s="20" t="s">
        <v>755</v>
      </c>
      <c r="D420" s="20" t="s">
        <v>563</v>
      </c>
      <c r="E420" s="20">
        <v>2</v>
      </c>
      <c r="F420" s="20">
        <v>8.08</v>
      </c>
      <c r="G420" s="20">
        <v>6.7709999999999999</v>
      </c>
      <c r="H420" s="20">
        <v>18547</v>
      </c>
    </row>
    <row r="421" spans="1:15" x14ac:dyDescent="0.45">
      <c r="A421" s="20">
        <v>192</v>
      </c>
      <c r="B421" s="20" t="s">
        <v>565</v>
      </c>
      <c r="C421" s="20" t="s">
        <v>754</v>
      </c>
      <c r="D421" s="20" t="s">
        <v>563</v>
      </c>
      <c r="E421" s="20">
        <v>3</v>
      </c>
      <c r="F421" s="20">
        <v>8.7680000000000007</v>
      </c>
      <c r="G421" s="20">
        <v>8.0239999999999991</v>
      </c>
      <c r="H421" s="20">
        <v>16612</v>
      </c>
    </row>
    <row r="422" spans="1:15" x14ac:dyDescent="0.45">
      <c r="A422" s="20">
        <v>193</v>
      </c>
      <c r="B422" s="20" t="s">
        <v>565</v>
      </c>
      <c r="C422" s="20" t="s">
        <v>753</v>
      </c>
      <c r="D422" s="20" t="s">
        <v>563</v>
      </c>
      <c r="E422" s="20">
        <v>4</v>
      </c>
      <c r="F422" s="20">
        <v>8.8260000000000005</v>
      </c>
      <c r="G422" s="20">
        <v>8.3140000000000001</v>
      </c>
      <c r="H422" s="20">
        <v>16517</v>
      </c>
    </row>
    <row r="423" spans="1:15" x14ac:dyDescent="0.45">
      <c r="A423" s="20">
        <v>194</v>
      </c>
      <c r="B423" s="20" t="s">
        <v>565</v>
      </c>
      <c r="C423" s="20" t="s">
        <v>752</v>
      </c>
      <c r="D423" s="20" t="s">
        <v>563</v>
      </c>
      <c r="E423" s="20">
        <v>5</v>
      </c>
      <c r="F423" s="20">
        <v>8.8859999999999992</v>
      </c>
      <c r="G423" s="20">
        <v>8.4459999999999997</v>
      </c>
      <c r="H423" s="20">
        <v>16359</v>
      </c>
    </row>
    <row r="424" spans="1:15" x14ac:dyDescent="0.45">
      <c r="A424" s="20">
        <v>195</v>
      </c>
      <c r="B424" s="20" t="s">
        <v>565</v>
      </c>
      <c r="C424" s="20" t="s">
        <v>564</v>
      </c>
      <c r="D424" s="20" t="s">
        <v>563</v>
      </c>
      <c r="E424" s="20">
        <v>6</v>
      </c>
      <c r="F424" s="20">
        <v>8.8889999999999993</v>
      </c>
      <c r="G424" s="20">
        <v>8.4120000000000008</v>
      </c>
      <c r="H424" s="20">
        <v>16525</v>
      </c>
    </row>
    <row r="425" spans="1:15" x14ac:dyDescent="0.45">
      <c r="A425" s="20">
        <v>196</v>
      </c>
      <c r="B425" s="20" t="s">
        <v>565</v>
      </c>
      <c r="C425" s="20" t="s">
        <v>751</v>
      </c>
      <c r="D425" s="20" t="s">
        <v>563</v>
      </c>
      <c r="E425" s="20">
        <v>7</v>
      </c>
      <c r="F425" s="20">
        <v>8.8409999999999993</v>
      </c>
      <c r="G425" s="20">
        <v>7.9580000000000002</v>
      </c>
      <c r="H425" s="20">
        <v>16414</v>
      </c>
    </row>
    <row r="426" spans="1:15" x14ac:dyDescent="0.45">
      <c r="A426" s="20">
        <v>197</v>
      </c>
      <c r="B426" s="20" t="s">
        <v>565</v>
      </c>
      <c r="C426" s="20" t="s">
        <v>750</v>
      </c>
      <c r="D426" s="20" t="s">
        <v>563</v>
      </c>
      <c r="E426" s="20">
        <v>8</v>
      </c>
      <c r="F426" s="20">
        <v>8.952</v>
      </c>
      <c r="G426" s="20">
        <v>8.5640000000000001</v>
      </c>
      <c r="H426" s="20">
        <v>16699</v>
      </c>
      <c r="J426" s="72" t="s">
        <v>25</v>
      </c>
      <c r="K426" s="71" t="s">
        <v>542</v>
      </c>
      <c r="L426" s="71" t="s">
        <v>541</v>
      </c>
      <c r="M426" s="71" t="s">
        <v>693</v>
      </c>
      <c r="N426" s="71" t="s">
        <v>692</v>
      </c>
      <c r="O426" s="70" t="s">
        <v>691</v>
      </c>
    </row>
    <row r="427" spans="1:15" x14ac:dyDescent="0.45">
      <c r="A427" s="20">
        <v>198</v>
      </c>
      <c r="B427" s="20" t="s">
        <v>565</v>
      </c>
      <c r="C427" s="20" t="s">
        <v>749</v>
      </c>
      <c r="D427" s="20" t="s">
        <v>563</v>
      </c>
      <c r="E427" s="20">
        <v>9</v>
      </c>
      <c r="F427" s="20">
        <v>8.94</v>
      </c>
      <c r="G427" s="20">
        <v>8.6649999999999991</v>
      </c>
      <c r="H427" s="20">
        <v>16591</v>
      </c>
      <c r="J427" s="69" t="str">
        <f>B424</f>
        <v xml:space="preserve">    P-1551</v>
      </c>
      <c r="K427" s="68" t="str">
        <f>C424</f>
        <v xml:space="preserve">   2022/06/10 23:37:24</v>
      </c>
      <c r="L427" s="68" t="str">
        <f>D424</f>
        <v xml:space="preserve">           1-33</v>
      </c>
      <c r="M427" s="67">
        <f>AVERAGE(F424:F427)</f>
        <v>8.9054999999999982</v>
      </c>
      <c r="N427" s="67">
        <f>AVERAGE(G424:G427)</f>
        <v>8.3997500000000009</v>
      </c>
      <c r="O427" s="66">
        <f>AVERAGE(H424:H427)</f>
        <v>16557.25</v>
      </c>
    </row>
    <row r="428" spans="1:15" x14ac:dyDescent="0.45">
      <c r="A428" s="20">
        <v>199</v>
      </c>
      <c r="B428" s="20" t="s">
        <v>560</v>
      </c>
      <c r="C428" s="20" t="s">
        <v>748</v>
      </c>
      <c r="D428" s="20" t="s">
        <v>558</v>
      </c>
      <c r="E428" s="20">
        <v>1</v>
      </c>
      <c r="F428" s="20">
        <v>3.8860000000000001</v>
      </c>
      <c r="G428" s="20">
        <v>-6.6609999999999996</v>
      </c>
      <c r="H428" s="20">
        <v>16578</v>
      </c>
      <c r="J428" s="65"/>
      <c r="K428" s="65"/>
      <c r="L428" s="64" t="s">
        <v>689</v>
      </c>
      <c r="M428" s="63">
        <f>STDEV(F424:F427)</f>
        <v>5.0941142507800359E-2</v>
      </c>
      <c r="N428" s="63">
        <f>STDEV(G424:G427)</f>
        <v>0.31231861402527145</v>
      </c>
      <c r="O428" s="62">
        <f>STDEV(H424:H427)</f>
        <v>119.43303563085048</v>
      </c>
    </row>
    <row r="429" spans="1:15" x14ac:dyDescent="0.45">
      <c r="A429" s="20">
        <v>200</v>
      </c>
      <c r="B429" s="20" t="s">
        <v>560</v>
      </c>
      <c r="C429" s="20" t="s">
        <v>747</v>
      </c>
      <c r="D429" s="20" t="s">
        <v>558</v>
      </c>
      <c r="E429" s="20">
        <v>2</v>
      </c>
      <c r="F429" s="20">
        <v>3.3290000000000002</v>
      </c>
      <c r="G429" s="20">
        <v>-8.2270000000000003</v>
      </c>
      <c r="H429" s="20">
        <v>18373</v>
      </c>
    </row>
    <row r="430" spans="1:15" x14ac:dyDescent="0.45">
      <c r="A430" s="20">
        <v>201</v>
      </c>
      <c r="B430" s="20" t="s">
        <v>560</v>
      </c>
      <c r="C430" s="20" t="s">
        <v>746</v>
      </c>
      <c r="D430" s="20" t="s">
        <v>558</v>
      </c>
      <c r="E430" s="20">
        <v>3</v>
      </c>
      <c r="F430" s="20">
        <v>3.5659999999999998</v>
      </c>
      <c r="G430" s="20">
        <v>-8.1080000000000005</v>
      </c>
      <c r="H430" s="20">
        <v>16788</v>
      </c>
    </row>
    <row r="431" spans="1:15" x14ac:dyDescent="0.45">
      <c r="A431" s="20">
        <v>202</v>
      </c>
      <c r="B431" s="20" t="s">
        <v>560</v>
      </c>
      <c r="C431" s="20" t="s">
        <v>745</v>
      </c>
      <c r="D431" s="20" t="s">
        <v>558</v>
      </c>
      <c r="E431" s="20">
        <v>4</v>
      </c>
      <c r="F431" s="20">
        <v>3.6030000000000002</v>
      </c>
      <c r="G431" s="20">
        <v>-8.0660000000000007</v>
      </c>
      <c r="H431" s="20">
        <v>16628</v>
      </c>
    </row>
    <row r="432" spans="1:15" x14ac:dyDescent="0.45">
      <c r="A432" s="20">
        <v>203</v>
      </c>
      <c r="B432" s="20" t="s">
        <v>560</v>
      </c>
      <c r="C432" s="20" t="s">
        <v>744</v>
      </c>
      <c r="D432" s="20" t="s">
        <v>558</v>
      </c>
      <c r="E432" s="20">
        <v>5</v>
      </c>
      <c r="F432" s="20">
        <v>3.5219999999999998</v>
      </c>
      <c r="G432" s="20">
        <v>-8.6159999999999997</v>
      </c>
      <c r="H432" s="20">
        <v>16509</v>
      </c>
    </row>
    <row r="433" spans="1:15" x14ac:dyDescent="0.45">
      <c r="A433" s="20">
        <v>204</v>
      </c>
      <c r="B433" s="20" t="s">
        <v>560</v>
      </c>
      <c r="C433" s="20" t="s">
        <v>559</v>
      </c>
      <c r="D433" s="20" t="s">
        <v>558</v>
      </c>
      <c r="E433" s="20">
        <v>6</v>
      </c>
      <c r="F433" s="20">
        <v>3.5310000000000001</v>
      </c>
      <c r="G433" s="20">
        <v>-8.5660000000000007</v>
      </c>
      <c r="H433" s="20">
        <v>16632</v>
      </c>
    </row>
    <row r="434" spans="1:15" x14ac:dyDescent="0.45">
      <c r="A434" s="20">
        <v>205</v>
      </c>
      <c r="B434" s="20" t="s">
        <v>560</v>
      </c>
      <c r="C434" s="20" t="s">
        <v>743</v>
      </c>
      <c r="D434" s="20" t="s">
        <v>558</v>
      </c>
      <c r="E434" s="20">
        <v>7</v>
      </c>
      <c r="F434" s="20">
        <v>3.5270000000000001</v>
      </c>
      <c r="G434" s="20">
        <v>-8.3339999999999996</v>
      </c>
      <c r="H434" s="20">
        <v>16672</v>
      </c>
    </row>
    <row r="435" spans="1:15" x14ac:dyDescent="0.45">
      <c r="A435" s="20">
        <v>206</v>
      </c>
      <c r="B435" s="20" t="s">
        <v>560</v>
      </c>
      <c r="C435" s="20" t="s">
        <v>742</v>
      </c>
      <c r="D435" s="20" t="s">
        <v>558</v>
      </c>
      <c r="E435" s="20">
        <v>8</v>
      </c>
      <c r="F435" s="20">
        <v>3.569</v>
      </c>
      <c r="G435" s="20">
        <v>-8.2840000000000007</v>
      </c>
      <c r="H435" s="20">
        <v>16635</v>
      </c>
      <c r="J435" s="72" t="s">
        <v>25</v>
      </c>
      <c r="K435" s="71" t="s">
        <v>542</v>
      </c>
      <c r="L435" s="71" t="s">
        <v>541</v>
      </c>
      <c r="M435" s="71" t="s">
        <v>693</v>
      </c>
      <c r="N435" s="71" t="s">
        <v>692</v>
      </c>
      <c r="O435" s="70" t="s">
        <v>691</v>
      </c>
    </row>
    <row r="436" spans="1:15" x14ac:dyDescent="0.45">
      <c r="A436" s="20">
        <v>207</v>
      </c>
      <c r="B436" s="20" t="s">
        <v>560</v>
      </c>
      <c r="C436" s="20" t="s">
        <v>741</v>
      </c>
      <c r="D436" s="20" t="s">
        <v>558</v>
      </c>
      <c r="E436" s="20">
        <v>9</v>
      </c>
      <c r="F436" s="20">
        <v>3.548</v>
      </c>
      <c r="G436" s="20">
        <v>-8.4619999999999997</v>
      </c>
      <c r="H436" s="20">
        <v>16577</v>
      </c>
      <c r="J436" s="69" t="str">
        <f>B433</f>
        <v xml:space="preserve">    P-1552</v>
      </c>
      <c r="K436" s="68" t="str">
        <f>C433</f>
        <v xml:space="preserve">   2022/06/11 01:07:04</v>
      </c>
      <c r="L436" s="68" t="str">
        <f>D433</f>
        <v xml:space="preserve">           1-34</v>
      </c>
      <c r="M436" s="67">
        <f>AVERAGE(F433:F436)</f>
        <v>3.5437499999999997</v>
      </c>
      <c r="N436" s="67">
        <f>AVERAGE(G433:G436)</f>
        <v>-8.4115000000000002</v>
      </c>
      <c r="O436" s="66">
        <f>AVERAGE(H433:H436)</f>
        <v>16629</v>
      </c>
    </row>
    <row r="437" spans="1:15" x14ac:dyDescent="0.45">
      <c r="A437" s="20">
        <v>208</v>
      </c>
      <c r="B437" s="20" t="s">
        <v>556</v>
      </c>
      <c r="C437" s="20" t="s">
        <v>740</v>
      </c>
      <c r="D437" s="20" t="s">
        <v>554</v>
      </c>
      <c r="E437" s="20">
        <v>1</v>
      </c>
      <c r="F437" s="20">
        <v>5.6639999999999997</v>
      </c>
      <c r="G437" s="20">
        <v>-4.7080000000000002</v>
      </c>
      <c r="H437" s="20">
        <v>16613</v>
      </c>
      <c r="J437" s="65"/>
      <c r="K437" s="65"/>
      <c r="L437" s="64" t="s">
        <v>689</v>
      </c>
      <c r="M437" s="63">
        <f>STDEV(F433:F436)</f>
        <v>1.9137659209004548E-2</v>
      </c>
      <c r="N437" s="63">
        <f>STDEV(G433:G436)</f>
        <v>0.12738785918079748</v>
      </c>
      <c r="O437" s="62">
        <f>STDEV(H433:H436)</f>
        <v>39.149286924114811</v>
      </c>
    </row>
    <row r="438" spans="1:15" x14ac:dyDescent="0.45">
      <c r="A438" s="20">
        <v>209</v>
      </c>
      <c r="B438" s="20" t="s">
        <v>556</v>
      </c>
      <c r="C438" s="20" t="s">
        <v>739</v>
      </c>
      <c r="D438" s="20" t="s">
        <v>554</v>
      </c>
      <c r="E438" s="20">
        <v>2</v>
      </c>
      <c r="F438" s="20">
        <v>5.5039999999999996</v>
      </c>
      <c r="G438" s="20">
        <v>-4.0910000000000002</v>
      </c>
      <c r="H438" s="20">
        <v>18372</v>
      </c>
    </row>
    <row r="439" spans="1:15" x14ac:dyDescent="0.45">
      <c r="A439" s="20">
        <v>210</v>
      </c>
      <c r="B439" s="20" t="s">
        <v>556</v>
      </c>
      <c r="C439" s="20" t="s">
        <v>738</v>
      </c>
      <c r="D439" s="20" t="s">
        <v>554</v>
      </c>
      <c r="E439" s="20">
        <v>3</v>
      </c>
      <c r="F439" s="20">
        <v>5.8280000000000003</v>
      </c>
      <c r="G439" s="20">
        <v>-3.8250000000000002</v>
      </c>
      <c r="H439" s="20">
        <v>16769</v>
      </c>
    </row>
    <row r="440" spans="1:15" x14ac:dyDescent="0.45">
      <c r="A440" s="20">
        <v>211</v>
      </c>
      <c r="B440" s="20" t="s">
        <v>556</v>
      </c>
      <c r="C440" s="20" t="s">
        <v>737</v>
      </c>
      <c r="D440" s="20" t="s">
        <v>554</v>
      </c>
      <c r="E440" s="20">
        <v>4</v>
      </c>
      <c r="F440" s="20">
        <v>5.8860000000000001</v>
      </c>
      <c r="G440" s="20">
        <v>-3.6219999999999999</v>
      </c>
      <c r="H440" s="20">
        <v>16709</v>
      </c>
    </row>
    <row r="441" spans="1:15" x14ac:dyDescent="0.45">
      <c r="A441" s="20">
        <v>212</v>
      </c>
      <c r="B441" s="20" t="s">
        <v>556</v>
      </c>
      <c r="C441" s="20" t="s">
        <v>736</v>
      </c>
      <c r="D441" s="20" t="s">
        <v>554</v>
      </c>
      <c r="E441" s="20">
        <v>5</v>
      </c>
      <c r="F441" s="20">
        <v>5.8390000000000004</v>
      </c>
      <c r="G441" s="20">
        <v>-3.62</v>
      </c>
      <c r="H441" s="20">
        <v>16587</v>
      </c>
    </row>
    <row r="442" spans="1:15" x14ac:dyDescent="0.45">
      <c r="A442" s="20">
        <v>213</v>
      </c>
      <c r="B442" s="20" t="s">
        <v>556</v>
      </c>
      <c r="C442" s="20" t="s">
        <v>555</v>
      </c>
      <c r="D442" s="20" t="s">
        <v>554</v>
      </c>
      <c r="E442" s="20">
        <v>6</v>
      </c>
      <c r="F442" s="20">
        <v>5.87</v>
      </c>
      <c r="G442" s="20">
        <v>-3.7629999999999999</v>
      </c>
      <c r="H442" s="20">
        <v>16474</v>
      </c>
    </row>
    <row r="443" spans="1:15" x14ac:dyDescent="0.45">
      <c r="A443" s="20">
        <v>214</v>
      </c>
      <c r="B443" s="20" t="s">
        <v>556</v>
      </c>
      <c r="C443" s="20" t="s">
        <v>735</v>
      </c>
      <c r="D443" s="20" t="s">
        <v>554</v>
      </c>
      <c r="E443" s="20">
        <v>7</v>
      </c>
      <c r="F443" s="20">
        <v>5.8029999999999999</v>
      </c>
      <c r="G443" s="20">
        <v>-4.0069999999999997</v>
      </c>
      <c r="H443" s="20">
        <v>16635</v>
      </c>
    </row>
    <row r="444" spans="1:15" x14ac:dyDescent="0.45">
      <c r="A444" s="20">
        <v>215</v>
      </c>
      <c r="B444" s="20" t="s">
        <v>556</v>
      </c>
      <c r="C444" s="20" t="s">
        <v>734</v>
      </c>
      <c r="D444" s="20" t="s">
        <v>554</v>
      </c>
      <c r="E444" s="20">
        <v>8</v>
      </c>
      <c r="F444" s="20">
        <v>5.8250000000000002</v>
      </c>
      <c r="G444" s="20">
        <v>-3.6819999999999999</v>
      </c>
      <c r="H444" s="20">
        <v>16574</v>
      </c>
      <c r="J444" s="72" t="s">
        <v>25</v>
      </c>
      <c r="K444" s="71" t="s">
        <v>542</v>
      </c>
      <c r="L444" s="71" t="s">
        <v>541</v>
      </c>
      <c r="M444" s="71" t="s">
        <v>693</v>
      </c>
      <c r="N444" s="71" t="s">
        <v>692</v>
      </c>
      <c r="O444" s="70" t="s">
        <v>691</v>
      </c>
    </row>
    <row r="445" spans="1:15" x14ac:dyDescent="0.45">
      <c r="A445" s="20">
        <v>216</v>
      </c>
      <c r="B445" s="20" t="s">
        <v>556</v>
      </c>
      <c r="C445" s="20" t="s">
        <v>733</v>
      </c>
      <c r="D445" s="20" t="s">
        <v>554</v>
      </c>
      <c r="E445" s="20">
        <v>9</v>
      </c>
      <c r="F445" s="20">
        <v>5.8010000000000002</v>
      </c>
      <c r="G445" s="20">
        <v>-3.8290000000000002</v>
      </c>
      <c r="H445" s="20">
        <v>16520</v>
      </c>
      <c r="J445" s="69" t="str">
        <f>B442</f>
        <v xml:space="preserve">    P-1553</v>
      </c>
      <c r="K445" s="68" t="str">
        <f>C442</f>
        <v xml:space="preserve">   2022/06/11 02:36:43</v>
      </c>
      <c r="L445" s="68" t="str">
        <f>D442</f>
        <v xml:space="preserve">           1-35</v>
      </c>
      <c r="M445" s="67">
        <f>AVERAGE(F442:F445)</f>
        <v>5.8247499999999999</v>
      </c>
      <c r="N445" s="67">
        <f>AVERAGE(G442:G445)</f>
        <v>-3.8202500000000001</v>
      </c>
      <c r="O445" s="66">
        <f>AVERAGE(H442:H445)</f>
        <v>16550.75</v>
      </c>
    </row>
    <row r="446" spans="1:15" x14ac:dyDescent="0.45">
      <c r="A446" s="20">
        <v>217</v>
      </c>
      <c r="B446" s="20" t="s">
        <v>552</v>
      </c>
      <c r="C446" s="20" t="s">
        <v>732</v>
      </c>
      <c r="D446" s="20" t="s">
        <v>550</v>
      </c>
      <c r="E446" s="20">
        <v>1</v>
      </c>
      <c r="F446" s="20">
        <v>21.835999999999999</v>
      </c>
      <c r="G446" s="20">
        <v>4.9169999999999998</v>
      </c>
      <c r="H446" s="20">
        <v>16638</v>
      </c>
      <c r="J446" s="65"/>
      <c r="K446" s="65"/>
      <c r="L446" s="64" t="s">
        <v>689</v>
      </c>
      <c r="M446" s="63">
        <f>STDEV(F442:F445)</f>
        <v>3.2066337489647948E-2</v>
      </c>
      <c r="N446" s="63">
        <f>STDEV(G442:G445)</f>
        <v>0.13825429468917039</v>
      </c>
      <c r="O446" s="62">
        <f>STDEV(H442:H445)</f>
        <v>69.461620098200029</v>
      </c>
    </row>
    <row r="447" spans="1:15" x14ac:dyDescent="0.45">
      <c r="A447" s="20">
        <v>218</v>
      </c>
      <c r="B447" s="20" t="s">
        <v>552</v>
      </c>
      <c r="C447" s="20" t="s">
        <v>731</v>
      </c>
      <c r="D447" s="20" t="s">
        <v>550</v>
      </c>
      <c r="E447" s="20">
        <v>2</v>
      </c>
      <c r="F447" s="20">
        <v>20.747</v>
      </c>
      <c r="G447" s="20">
        <v>2.806</v>
      </c>
      <c r="H447" s="20">
        <v>18427</v>
      </c>
    </row>
    <row r="448" spans="1:15" x14ac:dyDescent="0.45">
      <c r="A448" s="20">
        <v>219</v>
      </c>
      <c r="B448" s="20" t="s">
        <v>552</v>
      </c>
      <c r="C448" s="20" t="s">
        <v>730</v>
      </c>
      <c r="D448" s="20" t="s">
        <v>550</v>
      </c>
      <c r="E448" s="20">
        <v>3</v>
      </c>
      <c r="F448" s="20">
        <v>22.47</v>
      </c>
      <c r="G448" s="20">
        <v>4.9790000000000001</v>
      </c>
      <c r="H448" s="20">
        <v>17079</v>
      </c>
    </row>
    <row r="449" spans="1:15" x14ac:dyDescent="0.45">
      <c r="A449" s="20">
        <v>220</v>
      </c>
      <c r="B449" s="20" t="s">
        <v>552</v>
      </c>
      <c r="C449" s="20" t="s">
        <v>729</v>
      </c>
      <c r="D449" s="20" t="s">
        <v>550</v>
      </c>
      <c r="E449" s="20">
        <v>4</v>
      </c>
      <c r="F449" s="20">
        <v>22.625</v>
      </c>
      <c r="G449" s="20">
        <v>4.9749999999999996</v>
      </c>
      <c r="H449" s="20">
        <v>16578</v>
      </c>
    </row>
    <row r="450" spans="1:15" x14ac:dyDescent="0.45">
      <c r="A450" s="20">
        <v>221</v>
      </c>
      <c r="B450" s="20" t="s">
        <v>552</v>
      </c>
      <c r="C450" s="20" t="s">
        <v>728</v>
      </c>
      <c r="D450" s="20" t="s">
        <v>550</v>
      </c>
      <c r="E450" s="20">
        <v>5</v>
      </c>
      <c r="F450" s="20">
        <v>22.687000000000001</v>
      </c>
      <c r="G450" s="20">
        <v>4.7370000000000001</v>
      </c>
      <c r="H450" s="20">
        <v>16561</v>
      </c>
    </row>
    <row r="451" spans="1:15" x14ac:dyDescent="0.45">
      <c r="A451" s="20">
        <v>222</v>
      </c>
      <c r="B451" s="20" t="s">
        <v>552</v>
      </c>
      <c r="C451" s="20" t="s">
        <v>551</v>
      </c>
      <c r="D451" s="20" t="s">
        <v>550</v>
      </c>
      <c r="E451" s="20">
        <v>6</v>
      </c>
      <c r="F451" s="20">
        <v>22.773</v>
      </c>
      <c r="G451" s="20">
        <v>4.9850000000000003</v>
      </c>
      <c r="H451" s="20">
        <v>16524</v>
      </c>
    </row>
    <row r="452" spans="1:15" x14ac:dyDescent="0.45">
      <c r="A452" s="20">
        <v>223</v>
      </c>
      <c r="B452" s="20" t="s">
        <v>552</v>
      </c>
      <c r="C452" s="20" t="s">
        <v>727</v>
      </c>
      <c r="D452" s="20" t="s">
        <v>550</v>
      </c>
      <c r="E452" s="20">
        <v>7</v>
      </c>
      <c r="F452" s="20">
        <v>22.794</v>
      </c>
      <c r="G452" s="20">
        <v>4.5529999999999999</v>
      </c>
      <c r="H452" s="20">
        <v>16524</v>
      </c>
    </row>
    <row r="453" spans="1:15" x14ac:dyDescent="0.45">
      <c r="A453" s="20">
        <v>224</v>
      </c>
      <c r="B453" s="20" t="s">
        <v>552</v>
      </c>
      <c r="C453" s="20" t="s">
        <v>726</v>
      </c>
      <c r="D453" s="20" t="s">
        <v>550</v>
      </c>
      <c r="E453" s="20">
        <v>8</v>
      </c>
      <c r="F453" s="20">
        <v>22.716999999999999</v>
      </c>
      <c r="G453" s="20">
        <v>4.968</v>
      </c>
      <c r="H453" s="20">
        <v>16676</v>
      </c>
      <c r="J453" s="72" t="s">
        <v>25</v>
      </c>
      <c r="K453" s="71" t="s">
        <v>542</v>
      </c>
      <c r="L453" s="71" t="s">
        <v>541</v>
      </c>
      <c r="M453" s="71" t="s">
        <v>693</v>
      </c>
      <c r="N453" s="71" t="s">
        <v>692</v>
      </c>
      <c r="O453" s="70" t="s">
        <v>691</v>
      </c>
    </row>
    <row r="454" spans="1:15" x14ac:dyDescent="0.45">
      <c r="A454" s="20">
        <v>225</v>
      </c>
      <c r="B454" s="20" t="s">
        <v>552</v>
      </c>
      <c r="C454" s="20" t="s">
        <v>725</v>
      </c>
      <c r="D454" s="20" t="s">
        <v>550</v>
      </c>
      <c r="E454" s="20">
        <v>9</v>
      </c>
      <c r="F454" s="20">
        <v>22.835000000000001</v>
      </c>
      <c r="G454" s="20">
        <v>4.8659999999999997</v>
      </c>
      <c r="H454" s="20">
        <v>16571</v>
      </c>
      <c r="J454" s="69" t="str">
        <f>B451</f>
        <v xml:space="preserve">    P-1554</v>
      </c>
      <c r="K454" s="68" t="str">
        <f>C451</f>
        <v xml:space="preserve">   2022/06/11 04:06:19</v>
      </c>
      <c r="L454" s="68" t="str">
        <f>D451</f>
        <v xml:space="preserve">           1-36</v>
      </c>
      <c r="M454" s="67">
        <f>AVERAGE(F451:F454)</f>
        <v>22.77975</v>
      </c>
      <c r="N454" s="67">
        <f>AVERAGE(G451:G454)</f>
        <v>4.843</v>
      </c>
      <c r="O454" s="66">
        <f>AVERAGE(H451:H454)</f>
        <v>16573.75</v>
      </c>
    </row>
    <row r="455" spans="1:15" x14ac:dyDescent="0.45">
      <c r="A455" s="20">
        <v>226</v>
      </c>
      <c r="B455" s="20" t="s">
        <v>547</v>
      </c>
      <c r="C455" s="20" t="s">
        <v>724</v>
      </c>
      <c r="D455" s="20" t="s">
        <v>545</v>
      </c>
      <c r="E455" s="20">
        <v>1</v>
      </c>
      <c r="F455" s="20">
        <v>3.5430000000000001</v>
      </c>
      <c r="G455" s="20">
        <v>-17.652999999999999</v>
      </c>
      <c r="H455" s="20">
        <v>16563</v>
      </c>
      <c r="J455" s="65"/>
      <c r="K455" s="65"/>
      <c r="L455" s="64" t="s">
        <v>689</v>
      </c>
      <c r="M455" s="63">
        <f>STDEV(F451:F454)</f>
        <v>4.9121448132834561E-2</v>
      </c>
      <c r="N455" s="63">
        <f>STDEV(G451:G454)</f>
        <v>0.2003480305202259</v>
      </c>
      <c r="O455" s="62">
        <f>STDEV(H451:H454)</f>
        <v>71.676937248555291</v>
      </c>
    </row>
    <row r="456" spans="1:15" x14ac:dyDescent="0.45">
      <c r="A456" s="20">
        <v>227</v>
      </c>
      <c r="B456" s="20" t="s">
        <v>547</v>
      </c>
      <c r="C456" s="20" t="s">
        <v>723</v>
      </c>
      <c r="D456" s="20" t="s">
        <v>545</v>
      </c>
      <c r="E456" s="20">
        <v>2</v>
      </c>
      <c r="F456" s="20">
        <v>2.52</v>
      </c>
      <c r="G456" s="20">
        <v>-19.13</v>
      </c>
      <c r="H456" s="20">
        <v>17686</v>
      </c>
    </row>
    <row r="457" spans="1:15" x14ac:dyDescent="0.45">
      <c r="A457" s="20">
        <v>228</v>
      </c>
      <c r="B457" s="20" t="s">
        <v>547</v>
      </c>
      <c r="C457" s="20" t="s">
        <v>546</v>
      </c>
      <c r="D457" s="20" t="s">
        <v>545</v>
      </c>
      <c r="E457" s="20">
        <v>3</v>
      </c>
      <c r="F457" s="20">
        <v>2.6349999999999998</v>
      </c>
      <c r="G457" s="20">
        <v>-19.251000000000001</v>
      </c>
      <c r="H457" s="20">
        <v>16488</v>
      </c>
    </row>
    <row r="458" spans="1:15" x14ac:dyDescent="0.45">
      <c r="A458" s="20">
        <v>229</v>
      </c>
      <c r="B458" s="20" t="s">
        <v>547</v>
      </c>
      <c r="C458" s="20" t="s">
        <v>722</v>
      </c>
      <c r="D458" s="20" t="s">
        <v>545</v>
      </c>
      <c r="E458" s="20">
        <v>4</v>
      </c>
      <c r="F458" s="20">
        <v>2.597</v>
      </c>
      <c r="G458" s="20">
        <v>-19.105</v>
      </c>
      <c r="H458" s="20">
        <v>16561</v>
      </c>
    </row>
    <row r="459" spans="1:15" x14ac:dyDescent="0.45">
      <c r="A459" s="20">
        <v>230</v>
      </c>
      <c r="B459" s="20" t="s">
        <v>547</v>
      </c>
      <c r="C459" s="20" t="s">
        <v>721</v>
      </c>
      <c r="D459" s="20" t="s">
        <v>545</v>
      </c>
      <c r="E459" s="20">
        <v>5</v>
      </c>
      <c r="F459" s="20">
        <v>2.5950000000000002</v>
      </c>
      <c r="G459" s="20">
        <v>-19.132999999999999</v>
      </c>
      <c r="H459" s="20">
        <v>16577</v>
      </c>
      <c r="J459" s="72" t="s">
        <v>25</v>
      </c>
      <c r="K459" s="71" t="s">
        <v>542</v>
      </c>
      <c r="L459" s="71" t="s">
        <v>541</v>
      </c>
      <c r="M459" s="71" t="s">
        <v>693</v>
      </c>
      <c r="N459" s="71" t="s">
        <v>692</v>
      </c>
      <c r="O459" s="70" t="s">
        <v>691</v>
      </c>
    </row>
    <row r="460" spans="1:15" x14ac:dyDescent="0.45">
      <c r="A460" s="20">
        <v>231</v>
      </c>
      <c r="B460" s="20" t="s">
        <v>547</v>
      </c>
      <c r="C460" s="20" t="s">
        <v>720</v>
      </c>
      <c r="D460" s="20" t="s">
        <v>545</v>
      </c>
      <c r="E460" s="20">
        <v>6</v>
      </c>
      <c r="F460" s="20">
        <v>2.5539999999999998</v>
      </c>
      <c r="G460" s="20">
        <v>-18.940999999999999</v>
      </c>
      <c r="H460" s="20">
        <v>16590</v>
      </c>
      <c r="J460" s="69" t="str">
        <f>B457</f>
        <v xml:space="preserve">    P-1555</v>
      </c>
      <c r="K460" s="68" t="str">
        <f>C457</f>
        <v xml:space="preserve">   2022/06/11 05:06:52</v>
      </c>
      <c r="L460" s="68" t="str">
        <f>D457</f>
        <v xml:space="preserve">           1-37</v>
      </c>
      <c r="M460" s="67">
        <f>AVERAGE(F457:F460)</f>
        <v>2.5952500000000001</v>
      </c>
      <c r="N460" s="67">
        <f>AVERAGE(G457:G460)</f>
        <v>-19.107500000000002</v>
      </c>
      <c r="O460" s="66">
        <f>AVERAGE(H457:H460)</f>
        <v>16554</v>
      </c>
    </row>
    <row r="461" spans="1:15" x14ac:dyDescent="0.45">
      <c r="A461" s="20">
        <v>232</v>
      </c>
      <c r="B461" s="20" t="s">
        <v>547</v>
      </c>
      <c r="C461" s="20" t="s">
        <v>719</v>
      </c>
      <c r="D461" s="20" t="s">
        <v>545</v>
      </c>
      <c r="E461" s="20">
        <v>7</v>
      </c>
      <c r="F461" s="20" t="s">
        <v>23</v>
      </c>
      <c r="G461" s="20" t="s">
        <v>23</v>
      </c>
      <c r="H461" s="20" t="s">
        <v>23</v>
      </c>
      <c r="J461" s="65"/>
      <c r="K461" s="65"/>
      <c r="L461" s="64" t="s">
        <v>689</v>
      </c>
      <c r="M461" s="63">
        <f>STDEV(F457:F460)</f>
        <v>3.3089525029330137E-2</v>
      </c>
      <c r="N461" s="63">
        <f>STDEV(G457:G460)</f>
        <v>0.12776410554872947</v>
      </c>
      <c r="O461" s="62">
        <f>STDEV(H457:H460)</f>
        <v>45.570458267024996</v>
      </c>
    </row>
    <row r="462" spans="1:15" x14ac:dyDescent="0.45">
      <c r="A462" s="20">
        <v>233</v>
      </c>
      <c r="B462" s="20" t="s">
        <v>547</v>
      </c>
      <c r="C462" s="20" t="s">
        <v>718</v>
      </c>
      <c r="D462" s="20" t="s">
        <v>545</v>
      </c>
      <c r="E462" s="20">
        <v>8</v>
      </c>
      <c r="F462" s="20" t="s">
        <v>23</v>
      </c>
      <c r="G462" s="20" t="s">
        <v>23</v>
      </c>
      <c r="H462" s="20" t="s">
        <v>23</v>
      </c>
    </row>
    <row r="463" spans="1:15" x14ac:dyDescent="0.45">
      <c r="A463" s="20">
        <v>234</v>
      </c>
      <c r="B463" s="20" t="s">
        <v>547</v>
      </c>
      <c r="C463" s="20" t="s">
        <v>717</v>
      </c>
      <c r="D463" s="20" t="s">
        <v>545</v>
      </c>
      <c r="E463" s="20">
        <v>9</v>
      </c>
      <c r="F463" s="20" t="s">
        <v>23</v>
      </c>
      <c r="G463" s="20" t="s">
        <v>23</v>
      </c>
      <c r="H463" s="20" t="s">
        <v>23</v>
      </c>
    </row>
    <row r="464" spans="1:15" x14ac:dyDescent="0.45">
      <c r="A464" s="20">
        <v>235</v>
      </c>
      <c r="B464" s="20" t="s">
        <v>530</v>
      </c>
      <c r="C464" s="20" t="s">
        <v>716</v>
      </c>
      <c r="D464" s="20" t="s">
        <v>8</v>
      </c>
      <c r="E464" s="20">
        <v>1</v>
      </c>
      <c r="F464" s="20">
        <v>-27.451000000000001</v>
      </c>
      <c r="G464" s="20">
        <v>-211.00399999999999</v>
      </c>
      <c r="H464" s="20">
        <v>16468</v>
      </c>
    </row>
    <row r="465" spans="1:15" x14ac:dyDescent="0.45">
      <c r="A465" s="20">
        <v>236</v>
      </c>
      <c r="B465" s="20" t="s">
        <v>530</v>
      </c>
      <c r="C465" s="20" t="s">
        <v>715</v>
      </c>
      <c r="D465" s="20" t="s">
        <v>8</v>
      </c>
      <c r="E465" s="20">
        <v>2</v>
      </c>
      <c r="F465" s="20">
        <v>-28.062999999999999</v>
      </c>
      <c r="G465" s="20">
        <v>-221.47900000000001</v>
      </c>
      <c r="H465" s="20">
        <v>17083</v>
      </c>
    </row>
    <row r="466" spans="1:15" x14ac:dyDescent="0.45">
      <c r="A466" s="20">
        <v>237</v>
      </c>
      <c r="B466" s="20" t="s">
        <v>530</v>
      </c>
      <c r="C466" s="20" t="s">
        <v>714</v>
      </c>
      <c r="D466" s="20" t="s">
        <v>8</v>
      </c>
      <c r="E466" s="20">
        <v>3</v>
      </c>
      <c r="F466" s="20">
        <v>-28.341999999999999</v>
      </c>
      <c r="G466" s="20">
        <v>-225.25</v>
      </c>
      <c r="H466" s="20">
        <v>16501</v>
      </c>
    </row>
    <row r="467" spans="1:15" x14ac:dyDescent="0.45">
      <c r="A467" s="20">
        <v>238</v>
      </c>
      <c r="B467" s="20" t="s">
        <v>530</v>
      </c>
      <c r="C467" s="20" t="s">
        <v>713</v>
      </c>
      <c r="D467" s="20" t="s">
        <v>8</v>
      </c>
      <c r="E467" s="20">
        <v>4</v>
      </c>
      <c r="F467" s="20">
        <v>-28.527000000000001</v>
      </c>
      <c r="G467" s="20">
        <v>-226.91900000000001</v>
      </c>
      <c r="H467" s="20">
        <v>16480</v>
      </c>
    </row>
    <row r="468" spans="1:15" x14ac:dyDescent="0.45">
      <c r="A468" s="20">
        <v>239</v>
      </c>
      <c r="B468" s="20" t="s">
        <v>530</v>
      </c>
      <c r="C468" s="20" t="s">
        <v>712</v>
      </c>
      <c r="D468" s="20" t="s">
        <v>8</v>
      </c>
      <c r="E468" s="20">
        <v>5</v>
      </c>
      <c r="F468" s="20">
        <v>-28.645</v>
      </c>
      <c r="G468" s="20">
        <v>-228.26400000000001</v>
      </c>
      <c r="H468" s="20">
        <v>16701</v>
      </c>
    </row>
    <row r="469" spans="1:15" x14ac:dyDescent="0.45">
      <c r="A469" s="20">
        <v>240</v>
      </c>
      <c r="B469" s="20" t="s">
        <v>530</v>
      </c>
      <c r="C469" s="20" t="s">
        <v>529</v>
      </c>
      <c r="D469" s="20" t="s">
        <v>8</v>
      </c>
      <c r="E469" s="20">
        <v>6</v>
      </c>
      <c r="F469" s="20">
        <v>-28.751999999999999</v>
      </c>
      <c r="G469" s="20">
        <v>-228.96600000000001</v>
      </c>
      <c r="H469" s="20">
        <v>16762</v>
      </c>
    </row>
    <row r="470" spans="1:15" x14ac:dyDescent="0.45">
      <c r="A470" s="20">
        <v>241</v>
      </c>
      <c r="B470" s="20" t="s">
        <v>530</v>
      </c>
      <c r="C470" s="20" t="s">
        <v>711</v>
      </c>
      <c r="D470" s="20" t="s">
        <v>8</v>
      </c>
      <c r="E470" s="20">
        <v>7</v>
      </c>
      <c r="F470" s="20">
        <v>-28.824999999999999</v>
      </c>
      <c r="G470" s="20">
        <v>-229.35900000000001</v>
      </c>
      <c r="H470" s="20">
        <v>16609</v>
      </c>
    </row>
    <row r="471" spans="1:15" x14ac:dyDescent="0.45">
      <c r="A471" s="20">
        <v>242</v>
      </c>
      <c r="B471" s="20" t="s">
        <v>530</v>
      </c>
      <c r="C471" s="20" t="s">
        <v>710</v>
      </c>
      <c r="D471" s="20" t="s">
        <v>8</v>
      </c>
      <c r="E471" s="20">
        <v>8</v>
      </c>
      <c r="F471" s="20">
        <v>-28.858000000000001</v>
      </c>
      <c r="G471" s="20">
        <v>-229.839</v>
      </c>
      <c r="H471" s="20">
        <v>16773</v>
      </c>
      <c r="J471" s="72" t="s">
        <v>25</v>
      </c>
      <c r="K471" s="71" t="s">
        <v>542</v>
      </c>
      <c r="L471" s="71" t="s">
        <v>541</v>
      </c>
      <c r="M471" s="71" t="s">
        <v>693</v>
      </c>
      <c r="N471" s="71" t="s">
        <v>692</v>
      </c>
      <c r="O471" s="70" t="s">
        <v>691</v>
      </c>
    </row>
    <row r="472" spans="1:15" x14ac:dyDescent="0.45">
      <c r="A472" s="20">
        <v>243</v>
      </c>
      <c r="B472" s="20" t="s">
        <v>530</v>
      </c>
      <c r="C472" s="20" t="s">
        <v>709</v>
      </c>
      <c r="D472" s="20" t="s">
        <v>8</v>
      </c>
      <c r="E472" s="20">
        <v>9</v>
      </c>
      <c r="F472" s="20">
        <v>-28.888000000000002</v>
      </c>
      <c r="G472" s="20">
        <v>-230.15600000000001</v>
      </c>
      <c r="H472" s="20">
        <v>16794</v>
      </c>
      <c r="J472" s="69" t="str">
        <f>B469</f>
        <v xml:space="preserve">    P-1556</v>
      </c>
      <c r="K472" s="68" t="str">
        <f>C469</f>
        <v xml:space="preserve">   2022/06/11 07:01:59</v>
      </c>
      <c r="L472" s="68" t="str">
        <f>D469</f>
        <v xml:space="preserve">           1-01</v>
      </c>
      <c r="M472" s="67">
        <f>AVERAGE(F469:F472)</f>
        <v>-28.830750000000002</v>
      </c>
      <c r="N472" s="67">
        <f>AVERAGE(G469:G472)</f>
        <v>-229.57999999999998</v>
      </c>
      <c r="O472" s="66">
        <f>AVERAGE(H469:H472)</f>
        <v>16734.5</v>
      </c>
    </row>
    <row r="473" spans="1:15" x14ac:dyDescent="0.45">
      <c r="A473" s="20">
        <v>244</v>
      </c>
      <c r="B473" s="20" t="s">
        <v>525</v>
      </c>
      <c r="C473" s="20" t="s">
        <v>708</v>
      </c>
      <c r="D473" s="20" t="s">
        <v>9</v>
      </c>
      <c r="E473" s="20">
        <v>1</v>
      </c>
      <c r="F473" s="20">
        <v>-20.856000000000002</v>
      </c>
      <c r="G473" s="20">
        <v>-167.56899999999999</v>
      </c>
      <c r="H473" s="20">
        <v>16830</v>
      </c>
      <c r="J473" s="65"/>
      <c r="K473" s="65"/>
      <c r="L473" s="64" t="s">
        <v>689</v>
      </c>
      <c r="M473" s="63">
        <f>STDEV(F469:F472)</f>
        <v>5.8465801970041725E-2</v>
      </c>
      <c r="N473" s="63">
        <f>STDEV(G469:G472)</f>
        <v>0.52430716188127491</v>
      </c>
      <c r="O473" s="62">
        <f>STDEV(H469:H472)</f>
        <v>84.713241782694951</v>
      </c>
    </row>
    <row r="474" spans="1:15" x14ac:dyDescent="0.45">
      <c r="A474" s="20">
        <v>245</v>
      </c>
      <c r="B474" s="20" t="s">
        <v>525</v>
      </c>
      <c r="C474" s="20" t="s">
        <v>707</v>
      </c>
      <c r="D474" s="20" t="s">
        <v>9</v>
      </c>
      <c r="E474" s="20">
        <v>2</v>
      </c>
      <c r="F474" s="20">
        <v>-20.414000000000001</v>
      </c>
      <c r="G474" s="20">
        <v>-161.614</v>
      </c>
      <c r="H474" s="20">
        <v>16519</v>
      </c>
    </row>
    <row r="475" spans="1:15" x14ac:dyDescent="0.45">
      <c r="A475" s="20">
        <v>246</v>
      </c>
      <c r="B475" s="20" t="s">
        <v>525</v>
      </c>
      <c r="C475" s="20" t="s">
        <v>706</v>
      </c>
      <c r="D475" s="20" t="s">
        <v>9</v>
      </c>
      <c r="E475" s="20">
        <v>3</v>
      </c>
      <c r="F475" s="20">
        <v>-20.402999999999999</v>
      </c>
      <c r="G475" s="20">
        <v>-160.47</v>
      </c>
      <c r="H475" s="20">
        <v>16798</v>
      </c>
    </row>
    <row r="476" spans="1:15" x14ac:dyDescent="0.45">
      <c r="A476" s="20">
        <v>247</v>
      </c>
      <c r="B476" s="20" t="s">
        <v>525</v>
      </c>
      <c r="C476" s="20" t="s">
        <v>705</v>
      </c>
      <c r="D476" s="20" t="s">
        <v>9</v>
      </c>
      <c r="E476" s="20">
        <v>4</v>
      </c>
      <c r="F476" s="20">
        <v>-20.379000000000001</v>
      </c>
      <c r="G476" s="20">
        <v>-160.048</v>
      </c>
      <c r="H476" s="20">
        <v>16547</v>
      </c>
    </row>
    <row r="477" spans="1:15" x14ac:dyDescent="0.45">
      <c r="A477" s="20">
        <v>248</v>
      </c>
      <c r="B477" s="20" t="s">
        <v>525</v>
      </c>
      <c r="C477" s="20" t="s">
        <v>704</v>
      </c>
      <c r="D477" s="20" t="s">
        <v>9</v>
      </c>
      <c r="E477" s="20">
        <v>5</v>
      </c>
      <c r="F477" s="20">
        <v>-20.347999999999999</v>
      </c>
      <c r="G477" s="20">
        <v>-159.76</v>
      </c>
      <c r="H477" s="20">
        <v>16795</v>
      </c>
    </row>
    <row r="478" spans="1:15" x14ac:dyDescent="0.45">
      <c r="A478" s="20">
        <v>249</v>
      </c>
      <c r="B478" s="20" t="s">
        <v>525</v>
      </c>
      <c r="C478" s="20" t="s">
        <v>524</v>
      </c>
      <c r="D478" s="20" t="s">
        <v>9</v>
      </c>
      <c r="E478" s="20">
        <v>6</v>
      </c>
      <c r="F478" s="20">
        <v>-20.358000000000001</v>
      </c>
      <c r="G478" s="20">
        <v>-159.637</v>
      </c>
      <c r="H478" s="20">
        <v>16528</v>
      </c>
    </row>
    <row r="479" spans="1:15" x14ac:dyDescent="0.45">
      <c r="A479" s="20">
        <v>250</v>
      </c>
      <c r="B479" s="20" t="s">
        <v>525</v>
      </c>
      <c r="C479" s="20" t="s">
        <v>703</v>
      </c>
      <c r="D479" s="20" t="s">
        <v>9</v>
      </c>
      <c r="E479" s="20">
        <v>7</v>
      </c>
      <c r="F479" s="20">
        <v>-20.381</v>
      </c>
      <c r="G479" s="20">
        <v>-159.47</v>
      </c>
      <c r="H479" s="20">
        <v>16793</v>
      </c>
    </row>
    <row r="480" spans="1:15" x14ac:dyDescent="0.45">
      <c r="A480" s="20">
        <v>251</v>
      </c>
      <c r="B480" s="20" t="s">
        <v>525</v>
      </c>
      <c r="C480" s="20" t="s">
        <v>702</v>
      </c>
      <c r="D480" s="20" t="s">
        <v>9</v>
      </c>
      <c r="E480" s="20">
        <v>8</v>
      </c>
      <c r="F480" s="20">
        <v>-20.367000000000001</v>
      </c>
      <c r="G480" s="20">
        <v>-159.40600000000001</v>
      </c>
      <c r="H480" s="20">
        <v>16801</v>
      </c>
      <c r="J480" s="72" t="s">
        <v>25</v>
      </c>
      <c r="K480" s="71" t="s">
        <v>542</v>
      </c>
      <c r="L480" s="71" t="s">
        <v>541</v>
      </c>
      <c r="M480" s="71" t="s">
        <v>693</v>
      </c>
      <c r="N480" s="71" t="s">
        <v>692</v>
      </c>
      <c r="O480" s="70" t="s">
        <v>691</v>
      </c>
    </row>
    <row r="481" spans="1:15" x14ac:dyDescent="0.45">
      <c r="A481" s="20">
        <v>252</v>
      </c>
      <c r="B481" s="20" t="s">
        <v>525</v>
      </c>
      <c r="C481" s="20" t="s">
        <v>701</v>
      </c>
      <c r="D481" s="20" t="s">
        <v>9</v>
      </c>
      <c r="E481" s="20">
        <v>9</v>
      </c>
      <c r="F481" s="20">
        <v>-20.41</v>
      </c>
      <c r="G481" s="20">
        <v>-159.357</v>
      </c>
      <c r="H481" s="20">
        <v>16805</v>
      </c>
      <c r="J481" s="69" t="str">
        <f>B478</f>
        <v xml:space="preserve">    P-1557</v>
      </c>
      <c r="K481" s="68" t="str">
        <f>C478</f>
        <v xml:space="preserve">   2022/06/11 08:26:16</v>
      </c>
      <c r="L481" s="68" t="str">
        <f>D478</f>
        <v xml:space="preserve">           1-02</v>
      </c>
      <c r="M481" s="67">
        <f>AVERAGE(F478:F481)</f>
        <v>-20.379000000000001</v>
      </c>
      <c r="N481" s="67">
        <f>AVERAGE(G478:G481)</f>
        <v>-159.4675</v>
      </c>
      <c r="O481" s="66">
        <f>AVERAGE(H478:H481)</f>
        <v>16731.75</v>
      </c>
    </row>
    <row r="482" spans="1:15" x14ac:dyDescent="0.45">
      <c r="A482" s="20">
        <v>253</v>
      </c>
      <c r="B482" s="20" t="s">
        <v>504</v>
      </c>
      <c r="C482" s="20" t="s">
        <v>700</v>
      </c>
      <c r="D482" s="20" t="s">
        <v>10</v>
      </c>
      <c r="E482" s="20">
        <v>1</v>
      </c>
      <c r="F482" s="20">
        <v>-1.327</v>
      </c>
      <c r="G482" s="20">
        <v>-23.748999999999999</v>
      </c>
      <c r="H482" s="20">
        <v>16814</v>
      </c>
      <c r="J482" s="65"/>
      <c r="K482" s="65"/>
      <c r="L482" s="64" t="s">
        <v>689</v>
      </c>
      <c r="M482" s="63">
        <f>STDEV(F478:F481)</f>
        <v>2.2730302828309509E-2</v>
      </c>
      <c r="N482" s="63">
        <f>STDEV(G478:G481)</f>
        <v>0.12210514594670661</v>
      </c>
      <c r="O482" s="62">
        <f>STDEV(H478:H481)</f>
        <v>135.92491800009788</v>
      </c>
    </row>
    <row r="483" spans="1:15" x14ac:dyDescent="0.45">
      <c r="A483" s="20">
        <v>254</v>
      </c>
      <c r="B483" s="20" t="s">
        <v>504</v>
      </c>
      <c r="C483" s="20" t="s">
        <v>699</v>
      </c>
      <c r="D483" s="20" t="s">
        <v>10</v>
      </c>
      <c r="E483" s="20">
        <v>2</v>
      </c>
      <c r="F483" s="20">
        <v>-0.23899999999999999</v>
      </c>
      <c r="G483" s="20">
        <v>-10.999000000000001</v>
      </c>
      <c r="H483" s="20">
        <v>16483</v>
      </c>
    </row>
    <row r="484" spans="1:15" x14ac:dyDescent="0.45">
      <c r="A484" s="20">
        <v>255</v>
      </c>
      <c r="B484" s="20" t="s">
        <v>504</v>
      </c>
      <c r="C484" s="20" t="s">
        <v>698</v>
      </c>
      <c r="D484" s="20" t="s">
        <v>10</v>
      </c>
      <c r="E484" s="20">
        <v>3</v>
      </c>
      <c r="F484" s="20">
        <v>2.1000000000000001E-2</v>
      </c>
      <c r="G484" s="20">
        <v>-7.4</v>
      </c>
      <c r="H484" s="20">
        <v>16576</v>
      </c>
    </row>
    <row r="485" spans="1:15" x14ac:dyDescent="0.45">
      <c r="A485" s="20">
        <v>256</v>
      </c>
      <c r="B485" s="20" t="s">
        <v>504</v>
      </c>
      <c r="C485" s="20" t="s">
        <v>697</v>
      </c>
      <c r="D485" s="20" t="s">
        <v>10</v>
      </c>
      <c r="E485" s="20">
        <v>4</v>
      </c>
      <c r="F485" s="20">
        <v>0.185</v>
      </c>
      <c r="G485" s="20">
        <v>-5.6769999999999996</v>
      </c>
      <c r="H485" s="20">
        <v>16598</v>
      </c>
    </row>
    <row r="486" spans="1:15" x14ac:dyDescent="0.45">
      <c r="A486" s="20">
        <v>257</v>
      </c>
      <c r="B486" s="20" t="s">
        <v>504</v>
      </c>
      <c r="C486" s="20" t="s">
        <v>696</v>
      </c>
      <c r="D486" s="20" t="s">
        <v>10</v>
      </c>
      <c r="E486" s="20">
        <v>5</v>
      </c>
      <c r="F486" s="20">
        <v>0.23499999999999999</v>
      </c>
      <c r="G486" s="20">
        <v>-4.5979999999999999</v>
      </c>
      <c r="H486" s="20">
        <v>16540</v>
      </c>
    </row>
    <row r="487" spans="1:15" x14ac:dyDescent="0.45">
      <c r="A487" s="20">
        <v>258</v>
      </c>
      <c r="B487" s="20" t="s">
        <v>504</v>
      </c>
      <c r="C487" s="20" t="s">
        <v>503</v>
      </c>
      <c r="D487" s="20" t="s">
        <v>10</v>
      </c>
      <c r="E487" s="20">
        <v>6</v>
      </c>
      <c r="F487" s="20">
        <v>0.25800000000000001</v>
      </c>
      <c r="G487" s="20">
        <v>-4.3760000000000003</v>
      </c>
      <c r="H487" s="20">
        <v>16544</v>
      </c>
    </row>
    <row r="488" spans="1:15" x14ac:dyDescent="0.45">
      <c r="A488" s="20">
        <v>259</v>
      </c>
      <c r="B488" s="20" t="s">
        <v>504</v>
      </c>
      <c r="C488" s="20" t="s">
        <v>695</v>
      </c>
      <c r="D488" s="20" t="s">
        <v>10</v>
      </c>
      <c r="E488" s="20">
        <v>7</v>
      </c>
      <c r="F488" s="20">
        <v>0.42299999999999999</v>
      </c>
      <c r="G488" s="20">
        <v>-3.4729999999999999</v>
      </c>
      <c r="H488" s="20">
        <v>16525</v>
      </c>
    </row>
    <row r="489" spans="1:15" x14ac:dyDescent="0.45">
      <c r="A489" s="20">
        <v>260</v>
      </c>
      <c r="B489" s="20" t="s">
        <v>504</v>
      </c>
      <c r="C489" s="20" t="s">
        <v>694</v>
      </c>
      <c r="D489" s="20" t="s">
        <v>10</v>
      </c>
      <c r="E489" s="20">
        <v>8</v>
      </c>
      <c r="F489" s="20">
        <v>0.39700000000000002</v>
      </c>
      <c r="G489" s="20">
        <v>-2.78</v>
      </c>
      <c r="H489" s="20">
        <v>16543</v>
      </c>
      <c r="J489" s="72" t="s">
        <v>25</v>
      </c>
      <c r="K489" s="71" t="s">
        <v>542</v>
      </c>
      <c r="L489" s="71" t="s">
        <v>541</v>
      </c>
      <c r="M489" s="71" t="s">
        <v>693</v>
      </c>
      <c r="N489" s="71" t="s">
        <v>692</v>
      </c>
      <c r="O489" s="70" t="s">
        <v>691</v>
      </c>
    </row>
    <row r="490" spans="1:15" x14ac:dyDescent="0.45">
      <c r="A490" s="20">
        <v>261</v>
      </c>
      <c r="B490" s="20" t="s">
        <v>504</v>
      </c>
      <c r="C490" s="20" t="s">
        <v>690</v>
      </c>
      <c r="D490" s="20" t="s">
        <v>10</v>
      </c>
      <c r="E490" s="20">
        <v>9</v>
      </c>
      <c r="F490" s="20">
        <v>0.441</v>
      </c>
      <c r="G490" s="20">
        <v>-2.496</v>
      </c>
      <c r="H490" s="20">
        <v>16528</v>
      </c>
      <c r="J490" s="69" t="str">
        <f>B487</f>
        <v xml:space="preserve">    P-1558</v>
      </c>
      <c r="K490" s="68" t="str">
        <f>C487</f>
        <v xml:space="preserve">   2022/06/11 09:47:10</v>
      </c>
      <c r="L490" s="68" t="str">
        <f>D487</f>
        <v xml:space="preserve">           1-03</v>
      </c>
      <c r="M490" s="67">
        <f>AVERAGE(F487:F490)</f>
        <v>0.37975000000000003</v>
      </c>
      <c r="N490" s="67">
        <f>AVERAGE(G487:G490)</f>
        <v>-3.28125</v>
      </c>
      <c r="O490" s="66">
        <f>AVERAGE(H487:H490)</f>
        <v>16535</v>
      </c>
    </row>
    <row r="491" spans="1:15" x14ac:dyDescent="0.45">
      <c r="J491" s="65"/>
      <c r="K491" s="65"/>
      <c r="L491" s="64" t="s">
        <v>689</v>
      </c>
      <c r="M491" s="63">
        <f>STDEV(F487:F490)</f>
        <v>8.3151969309211038E-2</v>
      </c>
      <c r="N491" s="63">
        <f>STDEV(G487:G490)</f>
        <v>0.83728026968273961</v>
      </c>
      <c r="O491" s="62">
        <f>STDEV(H487:H490)</f>
        <v>9.8994949366116654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0"/>
  <sheetViews>
    <sheetView zoomScale="85" zoomScaleNormal="85" workbookViewId="0"/>
  </sheetViews>
  <sheetFormatPr defaultColWidth="11" defaultRowHeight="15.75" x14ac:dyDescent="0.5"/>
  <sheetData>
    <row r="1" spans="1:11" x14ac:dyDescent="0.5">
      <c r="A1" t="s">
        <v>497</v>
      </c>
      <c r="F1" t="s">
        <v>476</v>
      </c>
      <c r="G1" t="s">
        <v>477</v>
      </c>
      <c r="H1" t="s">
        <v>228</v>
      </c>
      <c r="I1" t="s">
        <v>229</v>
      </c>
      <c r="J1" t="s">
        <v>479</v>
      </c>
      <c r="K1" t="s">
        <v>480</v>
      </c>
    </row>
    <row r="2" spans="1:11" x14ac:dyDescent="0.5">
      <c r="A2">
        <v>9</v>
      </c>
      <c r="B2" t="s">
        <v>237</v>
      </c>
      <c r="C2" t="s">
        <v>247</v>
      </c>
      <c r="D2">
        <v>1</v>
      </c>
      <c r="E2" t="s">
        <v>232</v>
      </c>
      <c r="F2">
        <v>-19.676600000000001</v>
      </c>
      <c r="G2">
        <v>-154.89949999999999</v>
      </c>
      <c r="H2">
        <v>0.2130185829139494</v>
      </c>
      <c r="I2">
        <v>0.89786357538324824</v>
      </c>
      <c r="J2">
        <v>-20.6</v>
      </c>
      <c r="K2">
        <v>-159</v>
      </c>
    </row>
    <row r="3" spans="1:11" x14ac:dyDescent="0.5">
      <c r="A3">
        <v>18</v>
      </c>
      <c r="B3" t="s">
        <v>248</v>
      </c>
      <c r="C3" t="s">
        <v>258</v>
      </c>
      <c r="D3">
        <v>2</v>
      </c>
      <c r="E3" t="s">
        <v>233</v>
      </c>
      <c r="F3">
        <v>-28.415800000000001</v>
      </c>
      <c r="G3">
        <v>-228.49324999999999</v>
      </c>
      <c r="H3">
        <v>3.9572717874818135E-2</v>
      </c>
      <c r="I3">
        <v>0.38487519622166344</v>
      </c>
      <c r="J3">
        <v>-29.6</v>
      </c>
      <c r="K3">
        <v>-235</v>
      </c>
    </row>
    <row r="4" spans="1:11" x14ac:dyDescent="0.5">
      <c r="A4">
        <v>27</v>
      </c>
      <c r="B4" t="s">
        <v>259</v>
      </c>
      <c r="C4" t="s">
        <v>269</v>
      </c>
      <c r="D4">
        <v>3</v>
      </c>
      <c r="E4" t="s">
        <v>234</v>
      </c>
      <c r="F4">
        <v>0.77560000000000007</v>
      </c>
      <c r="G4">
        <v>-0.8992500000000001</v>
      </c>
      <c r="H4">
        <v>0.10220689800595611</v>
      </c>
      <c r="I4">
        <v>0.74533856959997258</v>
      </c>
      <c r="J4">
        <v>0.3</v>
      </c>
      <c r="K4">
        <v>1.8</v>
      </c>
    </row>
    <row r="5" spans="1:11" x14ac:dyDescent="0.5">
      <c r="A5">
        <v>46</v>
      </c>
      <c r="B5" t="s">
        <v>377</v>
      </c>
      <c r="C5" t="s">
        <v>386</v>
      </c>
      <c r="D5">
        <v>1</v>
      </c>
      <c r="E5" t="s">
        <v>235</v>
      </c>
      <c r="F5">
        <v>-19.900799999999997</v>
      </c>
      <c r="G5">
        <v>-155.25624999999999</v>
      </c>
      <c r="H5">
        <v>5.9771788217072977E-2</v>
      </c>
      <c r="I5">
        <v>0.26757475590944424</v>
      </c>
      <c r="J5">
        <v>-20.6</v>
      </c>
      <c r="K5">
        <v>-159</v>
      </c>
    </row>
    <row r="6" spans="1:11" x14ac:dyDescent="0.5">
      <c r="A6">
        <v>82</v>
      </c>
      <c r="B6" t="s">
        <v>387</v>
      </c>
      <c r="C6" t="s">
        <v>396</v>
      </c>
      <c r="D6">
        <v>1</v>
      </c>
      <c r="E6" t="s">
        <v>235</v>
      </c>
      <c r="F6">
        <v>-20.027200000000001</v>
      </c>
      <c r="G6">
        <v>-155.03700000000001</v>
      </c>
      <c r="H6">
        <v>4.8737391531896428E-2</v>
      </c>
      <c r="I6">
        <v>0.40145817548864521</v>
      </c>
      <c r="J6">
        <v>-20.6</v>
      </c>
      <c r="K6">
        <v>-159</v>
      </c>
    </row>
    <row r="7" spans="1:11" x14ac:dyDescent="0.5">
      <c r="A7">
        <v>91</v>
      </c>
      <c r="B7" t="s">
        <v>397</v>
      </c>
      <c r="C7" t="s">
        <v>406</v>
      </c>
      <c r="D7">
        <v>2</v>
      </c>
      <c r="E7" t="s">
        <v>236</v>
      </c>
      <c r="F7">
        <v>-28.776400000000002</v>
      </c>
      <c r="G7">
        <v>-230.08850000000001</v>
      </c>
      <c r="H7">
        <v>7.2968029528920328E-2</v>
      </c>
      <c r="I7">
        <v>0.42255137754676286</v>
      </c>
      <c r="J7">
        <v>-29.6</v>
      </c>
      <c r="K7">
        <v>-235</v>
      </c>
    </row>
    <row r="8" spans="1:11" x14ac:dyDescent="0.5">
      <c r="A8">
        <v>100</v>
      </c>
      <c r="B8" t="s">
        <v>407</v>
      </c>
      <c r="C8" t="s">
        <v>416</v>
      </c>
      <c r="D8">
        <v>3</v>
      </c>
      <c r="E8" t="s">
        <v>478</v>
      </c>
      <c r="F8">
        <v>0.79920000000000002</v>
      </c>
      <c r="G8">
        <v>3.8749999999999951E-2</v>
      </c>
      <c r="H8">
        <v>5.1788029504896207E-2</v>
      </c>
      <c r="I8">
        <v>1.0390532148707945</v>
      </c>
      <c r="J8">
        <v>0.3</v>
      </c>
      <c r="K8">
        <v>1.8</v>
      </c>
    </row>
    <row r="9" spans="1:11" x14ac:dyDescent="0.5">
      <c r="A9">
        <v>109</v>
      </c>
      <c r="B9" t="s">
        <v>417</v>
      </c>
      <c r="C9" t="s">
        <v>426</v>
      </c>
      <c r="D9">
        <v>1</v>
      </c>
      <c r="E9" t="s">
        <v>235</v>
      </c>
      <c r="F9">
        <v>-20.138400000000001</v>
      </c>
      <c r="G9">
        <v>-157.42174999999997</v>
      </c>
      <c r="H9">
        <v>4.1637323000724612E-2</v>
      </c>
      <c r="I9">
        <v>0.4087178121883146</v>
      </c>
      <c r="J9">
        <v>-20.6</v>
      </c>
      <c r="K9">
        <v>-159</v>
      </c>
    </row>
    <row r="10" spans="1:11" x14ac:dyDescent="0.5">
      <c r="A10">
        <v>118</v>
      </c>
      <c r="B10" t="s">
        <v>427</v>
      </c>
      <c r="C10" t="s">
        <v>436</v>
      </c>
      <c r="D10">
        <v>2</v>
      </c>
      <c r="E10" t="s">
        <v>236</v>
      </c>
      <c r="F10">
        <v>-28.922800000000002</v>
      </c>
      <c r="G10">
        <v>-232.02825000000001</v>
      </c>
      <c r="H10">
        <v>5.3024365468464306E-2</v>
      </c>
      <c r="I10">
        <v>0.34988986362377006</v>
      </c>
      <c r="J10">
        <v>-29.6</v>
      </c>
      <c r="K10">
        <v>-235</v>
      </c>
    </row>
    <row r="11" spans="1:11" x14ac:dyDescent="0.5">
      <c r="A11">
        <v>127</v>
      </c>
      <c r="B11" t="s">
        <v>437</v>
      </c>
      <c r="C11" t="s">
        <v>446</v>
      </c>
      <c r="D11">
        <v>3</v>
      </c>
      <c r="E11" t="s">
        <v>478</v>
      </c>
      <c r="F11">
        <v>0.82440000000000002</v>
      </c>
      <c r="G11">
        <v>0.13500000000000001</v>
      </c>
      <c r="H11">
        <v>0.11599712640118817</v>
      </c>
      <c r="I11">
        <v>0.69387943237039873</v>
      </c>
      <c r="J11">
        <v>0.3</v>
      </c>
      <c r="K11">
        <v>1.8</v>
      </c>
    </row>
    <row r="13" spans="1:11" x14ac:dyDescent="0.5">
      <c r="A13" t="s">
        <v>475</v>
      </c>
    </row>
    <row r="14" spans="1:11" x14ac:dyDescent="0.5">
      <c r="A14">
        <v>9</v>
      </c>
      <c r="B14" t="s">
        <v>35</v>
      </c>
      <c r="C14" t="s">
        <v>44</v>
      </c>
      <c r="D14">
        <v>1</v>
      </c>
      <c r="E14" t="s">
        <v>232</v>
      </c>
      <c r="F14">
        <v>-19.956799999999998</v>
      </c>
      <c r="G14">
        <v>-155.84160000000003</v>
      </c>
      <c r="H14">
        <v>2.8612934138253346E-2</v>
      </c>
      <c r="I14">
        <v>0.3951471877667922</v>
      </c>
      <c r="J14">
        <v>-20.6</v>
      </c>
      <c r="K14">
        <v>-159</v>
      </c>
    </row>
    <row r="15" spans="1:11" x14ac:dyDescent="0.5">
      <c r="A15">
        <v>18</v>
      </c>
      <c r="B15" t="s">
        <v>45</v>
      </c>
      <c r="C15" t="s">
        <v>54</v>
      </c>
      <c r="D15">
        <v>2</v>
      </c>
      <c r="E15" t="s">
        <v>233</v>
      </c>
      <c r="F15">
        <v>-28.519200000000001</v>
      </c>
      <c r="G15">
        <v>-229.21240000000003</v>
      </c>
      <c r="H15">
        <v>5.5822934354976317E-2</v>
      </c>
      <c r="I15">
        <v>0.51034576514359531</v>
      </c>
      <c r="J15">
        <v>-29.6</v>
      </c>
      <c r="K15">
        <v>-235</v>
      </c>
    </row>
    <row r="16" spans="1:11" x14ac:dyDescent="0.5">
      <c r="A16">
        <v>27</v>
      </c>
      <c r="B16" t="s">
        <v>55</v>
      </c>
      <c r="C16" t="s">
        <v>64</v>
      </c>
      <c r="D16">
        <v>3</v>
      </c>
      <c r="E16" t="s">
        <v>234</v>
      </c>
      <c r="F16">
        <v>0.94920000000000004</v>
      </c>
      <c r="G16">
        <v>-0.43159999999999987</v>
      </c>
      <c r="H16">
        <v>9.7258418658746432E-2</v>
      </c>
      <c r="I16">
        <v>0.93997116977064799</v>
      </c>
      <c r="J16">
        <v>0.3</v>
      </c>
      <c r="K16">
        <v>1.8</v>
      </c>
    </row>
    <row r="17" spans="1:11" x14ac:dyDescent="0.5">
      <c r="A17">
        <v>72</v>
      </c>
      <c r="B17" t="s">
        <v>105</v>
      </c>
      <c r="C17" t="s">
        <v>114</v>
      </c>
      <c r="D17">
        <v>1</v>
      </c>
      <c r="E17" t="s">
        <v>235</v>
      </c>
      <c r="F17">
        <v>-19.779199999999999</v>
      </c>
      <c r="G17">
        <v>-155.71299999999999</v>
      </c>
      <c r="H17">
        <v>7.0591784224511109E-2</v>
      </c>
      <c r="I17">
        <v>0.52107197199619526</v>
      </c>
      <c r="J17">
        <v>-20.6</v>
      </c>
      <c r="K17">
        <v>-159</v>
      </c>
    </row>
    <row r="18" spans="1:11" x14ac:dyDescent="0.5">
      <c r="A18">
        <v>117</v>
      </c>
      <c r="B18" t="s">
        <v>155</v>
      </c>
      <c r="C18" t="s">
        <v>164</v>
      </c>
      <c r="D18">
        <v>1</v>
      </c>
      <c r="E18" t="s">
        <v>235</v>
      </c>
      <c r="F18">
        <v>-19.724800000000002</v>
      </c>
      <c r="G18">
        <v>-154.75700000000001</v>
      </c>
      <c r="H18">
        <v>4.3916967108396501E-2</v>
      </c>
      <c r="I18">
        <v>0.538804695599434</v>
      </c>
      <c r="J18">
        <v>-20.6</v>
      </c>
      <c r="K18">
        <v>-159</v>
      </c>
    </row>
    <row r="19" spans="1:11" x14ac:dyDescent="0.5">
      <c r="A19">
        <v>162</v>
      </c>
      <c r="B19" t="s">
        <v>205</v>
      </c>
      <c r="C19" t="s">
        <v>214</v>
      </c>
      <c r="D19">
        <v>1</v>
      </c>
      <c r="E19" t="s">
        <v>235</v>
      </c>
      <c r="F19">
        <v>-19.905200000000001</v>
      </c>
      <c r="G19">
        <v>-155.2088</v>
      </c>
      <c r="H19">
        <v>4.246998940428464E-2</v>
      </c>
      <c r="I19">
        <v>0.48036361227719948</v>
      </c>
      <c r="J19">
        <v>-20.6</v>
      </c>
      <c r="K19">
        <v>-159</v>
      </c>
    </row>
    <row r="20" spans="1:11" x14ac:dyDescent="0.5">
      <c r="A20">
        <v>171</v>
      </c>
      <c r="B20" t="s">
        <v>215</v>
      </c>
      <c r="C20" t="s">
        <v>224</v>
      </c>
      <c r="D20">
        <v>2</v>
      </c>
      <c r="E20" t="s">
        <v>236</v>
      </c>
      <c r="F20">
        <v>-28.522399999999998</v>
      </c>
      <c r="G20">
        <v>-228.15520000000001</v>
      </c>
      <c r="H20">
        <v>4.754787061478212E-2</v>
      </c>
      <c r="I20">
        <v>0.41550294824465611</v>
      </c>
      <c r="J20">
        <v>-29.6</v>
      </c>
      <c r="K20">
        <v>-235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CCF5A-F12F-4054-B6CD-DD78ED21D32E}">
  <dimension ref="A1:K20"/>
  <sheetViews>
    <sheetView zoomScale="69" zoomScaleNormal="69" workbookViewId="0"/>
  </sheetViews>
  <sheetFormatPr defaultRowHeight="14.25" x14ac:dyDescent="0.45"/>
  <cols>
    <col min="1" max="1" width="15" style="73" customWidth="1"/>
    <col min="2" max="2" width="25.1875" style="73" customWidth="1"/>
    <col min="3" max="3" width="15" style="73" customWidth="1"/>
    <col min="4" max="4" width="25.5625" style="73" customWidth="1"/>
    <col min="5" max="9" width="15" style="73" customWidth="1"/>
    <col min="10" max="13" width="13.8125" style="20" customWidth="1"/>
    <col min="14" max="16384" width="9" style="20"/>
  </cols>
  <sheetData>
    <row r="1" spans="1:11" x14ac:dyDescent="0.45">
      <c r="A1" s="80" t="s">
        <v>25</v>
      </c>
      <c r="B1" s="80" t="s">
        <v>542</v>
      </c>
      <c r="C1" s="80" t="s">
        <v>541</v>
      </c>
      <c r="D1" s="80" t="s">
        <v>540</v>
      </c>
      <c r="E1" s="80" t="s">
        <v>693</v>
      </c>
      <c r="F1" s="80" t="s">
        <v>692</v>
      </c>
      <c r="G1" s="80" t="s">
        <v>539</v>
      </c>
      <c r="H1" s="80" t="s">
        <v>538</v>
      </c>
      <c r="J1" s="79" t="s">
        <v>1144</v>
      </c>
      <c r="K1" s="78"/>
    </row>
    <row r="2" spans="1:11" x14ac:dyDescent="0.45">
      <c r="A2" s="73" t="s">
        <v>537</v>
      </c>
      <c r="B2" s="73" t="s">
        <v>536</v>
      </c>
      <c r="C2" s="73" t="s">
        <v>8</v>
      </c>
      <c r="D2" s="73" t="s">
        <v>528</v>
      </c>
      <c r="E2" s="74">
        <v>-28.7225</v>
      </c>
      <c r="F2" s="74">
        <v>-227.97525000000002</v>
      </c>
      <c r="G2" s="73">
        <v>-29.6</v>
      </c>
      <c r="H2" s="74">
        <v>-235</v>
      </c>
      <c r="J2" s="77" t="s">
        <v>1142</v>
      </c>
      <c r="K2" s="76">
        <f>SLOPE(G2:G19,E2:E19)</f>
        <v>1.0152967260749119</v>
      </c>
    </row>
    <row r="3" spans="1:11" x14ac:dyDescent="0.45">
      <c r="A3" s="73" t="s">
        <v>534</v>
      </c>
      <c r="B3" s="73" t="s">
        <v>533</v>
      </c>
      <c r="C3" s="73" t="s">
        <v>8</v>
      </c>
      <c r="D3" s="73" t="s">
        <v>528</v>
      </c>
      <c r="E3" s="74">
        <v>-28.925999999999998</v>
      </c>
      <c r="F3" s="74">
        <v>-232.09450000000001</v>
      </c>
      <c r="G3" s="73">
        <v>-29.6</v>
      </c>
      <c r="H3" s="74">
        <v>-235</v>
      </c>
      <c r="J3" s="77" t="s">
        <v>1141</v>
      </c>
      <c r="K3" s="76">
        <f>INTERCEPT(G2:G19,E2:E19)</f>
        <v>-0.251440425767127</v>
      </c>
    </row>
    <row r="4" spans="1:11" x14ac:dyDescent="0.45">
      <c r="A4" s="73" t="s">
        <v>532</v>
      </c>
      <c r="B4" s="73" t="s">
        <v>531</v>
      </c>
      <c r="C4" s="73" t="s">
        <v>8</v>
      </c>
      <c r="D4" s="73" t="s">
        <v>528</v>
      </c>
      <c r="E4" s="74">
        <v>-28.708500000000001</v>
      </c>
      <c r="F4" s="74">
        <v>-226.12300000000002</v>
      </c>
      <c r="G4" s="73">
        <v>-29.6</v>
      </c>
      <c r="H4" s="74">
        <v>-235</v>
      </c>
      <c r="J4" s="69" t="s">
        <v>1140</v>
      </c>
      <c r="K4" s="75">
        <f>RSQ(G2:G19,E2:E19)</f>
        <v>0.99951220017265319</v>
      </c>
    </row>
    <row r="5" spans="1:11" x14ac:dyDescent="0.45">
      <c r="A5" s="73" t="s">
        <v>530</v>
      </c>
      <c r="B5" s="73" t="s">
        <v>529</v>
      </c>
      <c r="C5" s="73" t="s">
        <v>8</v>
      </c>
      <c r="D5" s="73" t="s">
        <v>528</v>
      </c>
      <c r="E5" s="74">
        <v>-28.830750000000002</v>
      </c>
      <c r="F5" s="74">
        <v>-229.57999999999998</v>
      </c>
      <c r="G5" s="73">
        <v>-29.6</v>
      </c>
      <c r="H5" s="74">
        <v>-235</v>
      </c>
    </row>
    <row r="6" spans="1:11" x14ac:dyDescent="0.45">
      <c r="A6" s="73" t="s">
        <v>527</v>
      </c>
      <c r="B6" s="73" t="s">
        <v>526</v>
      </c>
      <c r="C6" s="73" t="s">
        <v>9</v>
      </c>
      <c r="D6" s="73" t="s">
        <v>513</v>
      </c>
      <c r="E6" s="74">
        <v>-20.362750000000002</v>
      </c>
      <c r="F6" s="74">
        <v>-158.464</v>
      </c>
      <c r="G6" s="73">
        <v>-20.6</v>
      </c>
      <c r="H6" s="74">
        <v>-159</v>
      </c>
      <c r="J6" s="79" t="s">
        <v>1143</v>
      </c>
      <c r="K6" s="78"/>
    </row>
    <row r="7" spans="1:11" x14ac:dyDescent="0.45">
      <c r="A7" s="73" t="s">
        <v>525</v>
      </c>
      <c r="B7" s="73" t="s">
        <v>524</v>
      </c>
      <c r="C7" s="73" t="s">
        <v>9</v>
      </c>
      <c r="D7" s="73" t="s">
        <v>513</v>
      </c>
      <c r="E7" s="74">
        <v>-20.379000000000001</v>
      </c>
      <c r="F7" s="74">
        <v>-159.4675</v>
      </c>
      <c r="G7" s="73">
        <v>-20.6</v>
      </c>
      <c r="H7" s="74">
        <v>-159</v>
      </c>
      <c r="J7" s="77" t="s">
        <v>1142</v>
      </c>
      <c r="K7" s="76">
        <f>SLOPE(H2:H19,F2:F19)</f>
        <v>1.0384476533635161</v>
      </c>
    </row>
    <row r="8" spans="1:11" x14ac:dyDescent="0.45">
      <c r="A8" s="73" t="s">
        <v>523</v>
      </c>
      <c r="B8" s="73" t="s">
        <v>522</v>
      </c>
      <c r="C8" s="73" t="s">
        <v>10</v>
      </c>
      <c r="D8" s="73" t="s">
        <v>513</v>
      </c>
      <c r="E8" s="74">
        <v>-20.001750000000001</v>
      </c>
      <c r="F8" s="74">
        <v>-157.3595</v>
      </c>
      <c r="G8" s="73">
        <v>-20.6</v>
      </c>
      <c r="H8" s="74">
        <v>-159</v>
      </c>
      <c r="J8" s="77" t="s">
        <v>1141</v>
      </c>
      <c r="K8" s="76">
        <f>INTERCEPT(H2:H19,F2:F19)</f>
        <v>3.7414316236149432</v>
      </c>
    </row>
    <row r="9" spans="1:11" x14ac:dyDescent="0.45">
      <c r="A9" s="73" t="s">
        <v>521</v>
      </c>
      <c r="B9" s="73" t="s">
        <v>520</v>
      </c>
      <c r="C9" s="73" t="s">
        <v>10</v>
      </c>
      <c r="D9" s="73" t="s">
        <v>513</v>
      </c>
      <c r="E9" s="74">
        <v>-20.115000000000002</v>
      </c>
      <c r="F9" s="74">
        <v>-157.08975000000001</v>
      </c>
      <c r="G9" s="73">
        <v>-20.6</v>
      </c>
      <c r="H9" s="74">
        <v>-159</v>
      </c>
      <c r="J9" s="69" t="s">
        <v>1140</v>
      </c>
      <c r="K9" s="75">
        <f>RSQ(H2:H19,F2:F19)</f>
        <v>0.99947103189379483</v>
      </c>
    </row>
    <row r="10" spans="1:11" x14ac:dyDescent="0.45">
      <c r="A10" s="73" t="s">
        <v>519</v>
      </c>
      <c r="B10" s="73" t="s">
        <v>518</v>
      </c>
      <c r="C10" s="73" t="s">
        <v>10</v>
      </c>
      <c r="D10" s="73" t="s">
        <v>513</v>
      </c>
      <c r="E10" s="74">
        <v>-20.145499999999998</v>
      </c>
      <c r="F10" s="74">
        <v>-156.83450000000002</v>
      </c>
      <c r="G10" s="73">
        <v>-20.6</v>
      </c>
      <c r="H10" s="74">
        <v>-159</v>
      </c>
    </row>
    <row r="11" spans="1:11" x14ac:dyDescent="0.45">
      <c r="A11" s="73" t="s">
        <v>517</v>
      </c>
      <c r="B11" s="73" t="s">
        <v>516</v>
      </c>
      <c r="C11" s="73" t="s">
        <v>10</v>
      </c>
      <c r="D11" s="73" t="s">
        <v>513</v>
      </c>
      <c r="E11" s="74">
        <v>-19.817999999999998</v>
      </c>
      <c r="F11" s="74">
        <v>-155.82675</v>
      </c>
      <c r="G11" s="73">
        <v>-20.6</v>
      </c>
      <c r="H11" s="74">
        <v>-159</v>
      </c>
    </row>
    <row r="12" spans="1:11" x14ac:dyDescent="0.45">
      <c r="A12" s="73" t="s">
        <v>515</v>
      </c>
      <c r="B12" s="73" t="s">
        <v>514</v>
      </c>
      <c r="C12" s="73" t="s">
        <v>10</v>
      </c>
      <c r="D12" s="73" t="s">
        <v>513</v>
      </c>
      <c r="E12" s="74">
        <v>-20.035999999999998</v>
      </c>
      <c r="F12" s="74">
        <v>-157.09199999999998</v>
      </c>
      <c r="G12" s="73">
        <v>-20.6</v>
      </c>
      <c r="H12" s="74">
        <v>-159</v>
      </c>
    </row>
    <row r="13" spans="1:11" x14ac:dyDescent="0.45">
      <c r="A13" s="73" t="s">
        <v>512</v>
      </c>
      <c r="B13" s="73" t="s">
        <v>511</v>
      </c>
      <c r="C13" s="73" t="s">
        <v>10</v>
      </c>
      <c r="D13" s="73" t="s">
        <v>498</v>
      </c>
      <c r="E13" s="74">
        <v>4.4749999999999998E-2</v>
      </c>
      <c r="F13" s="74">
        <v>-4.7895000000000003</v>
      </c>
      <c r="G13" s="73">
        <v>0.3</v>
      </c>
      <c r="H13" s="74">
        <v>1.8</v>
      </c>
    </row>
    <row r="14" spans="1:11" x14ac:dyDescent="0.45">
      <c r="A14" s="73" t="s">
        <v>510</v>
      </c>
      <c r="B14" s="73" t="s">
        <v>509</v>
      </c>
      <c r="C14" s="73" t="s">
        <v>10</v>
      </c>
      <c r="D14" s="73" t="s">
        <v>498</v>
      </c>
      <c r="E14" s="74">
        <v>0.93399999999999994</v>
      </c>
      <c r="F14" s="74">
        <v>1.04175</v>
      </c>
      <c r="G14" s="73">
        <v>0.3</v>
      </c>
      <c r="H14" s="74">
        <v>1.8</v>
      </c>
    </row>
    <row r="15" spans="1:11" x14ac:dyDescent="0.45">
      <c r="A15" s="73" t="s">
        <v>508</v>
      </c>
      <c r="B15" s="73" t="s">
        <v>507</v>
      </c>
      <c r="C15" s="73" t="s">
        <v>10</v>
      </c>
      <c r="D15" s="73" t="s">
        <v>498</v>
      </c>
      <c r="E15" s="74">
        <v>0.86299999999999999</v>
      </c>
      <c r="F15" s="74">
        <v>0.57625000000000004</v>
      </c>
      <c r="G15" s="73">
        <v>0.3</v>
      </c>
      <c r="H15" s="74">
        <v>1.8</v>
      </c>
    </row>
    <row r="16" spans="1:11" x14ac:dyDescent="0.45">
      <c r="A16" s="73" t="s">
        <v>506</v>
      </c>
      <c r="B16" s="73" t="s">
        <v>505</v>
      </c>
      <c r="C16" s="73" t="s">
        <v>10</v>
      </c>
      <c r="D16" s="73" t="s">
        <v>498</v>
      </c>
      <c r="E16" s="74">
        <v>0.60124999999999995</v>
      </c>
      <c r="F16" s="74">
        <v>-0.84800000000000009</v>
      </c>
      <c r="G16" s="73">
        <v>0.3</v>
      </c>
      <c r="H16" s="74">
        <v>1.8</v>
      </c>
    </row>
    <row r="17" spans="1:8" x14ac:dyDescent="0.45">
      <c r="A17" s="73" t="s">
        <v>504</v>
      </c>
      <c r="B17" s="73" t="s">
        <v>503</v>
      </c>
      <c r="C17" s="73" t="s">
        <v>10</v>
      </c>
      <c r="D17" s="73" t="s">
        <v>498</v>
      </c>
      <c r="E17" s="74">
        <v>0.37975000000000003</v>
      </c>
      <c r="F17" s="74">
        <v>-3.28125</v>
      </c>
      <c r="G17" s="73">
        <v>0.3</v>
      </c>
      <c r="H17" s="74">
        <v>1.8</v>
      </c>
    </row>
    <row r="18" spans="1:8" x14ac:dyDescent="0.45">
      <c r="A18" s="73" t="s">
        <v>502</v>
      </c>
      <c r="B18" s="73" t="s">
        <v>501</v>
      </c>
      <c r="C18" s="73" t="s">
        <v>10</v>
      </c>
      <c r="D18" s="73" t="s">
        <v>498</v>
      </c>
      <c r="E18" s="74">
        <v>0.11499999999999999</v>
      </c>
      <c r="F18" s="74">
        <v>-5.4424999999999999</v>
      </c>
      <c r="G18" s="73">
        <v>0.3</v>
      </c>
      <c r="H18" s="74">
        <v>1.8</v>
      </c>
    </row>
    <row r="19" spans="1:8" x14ac:dyDescent="0.45">
      <c r="A19" s="73" t="s">
        <v>500</v>
      </c>
      <c r="B19" s="73" t="s">
        <v>499</v>
      </c>
      <c r="C19" s="73" t="s">
        <v>10</v>
      </c>
      <c r="D19" s="73" t="s">
        <v>498</v>
      </c>
      <c r="E19" s="74">
        <v>0.99049999999999994</v>
      </c>
      <c r="F19" s="74">
        <v>0.94175000000000009</v>
      </c>
      <c r="G19" s="73">
        <v>0.3</v>
      </c>
      <c r="H19" s="74">
        <v>1.8</v>
      </c>
    </row>
    <row r="20" spans="1:8" x14ac:dyDescent="0.45">
      <c r="H20" s="74"/>
    </row>
  </sheetData>
  <mergeCells count="2">
    <mergeCell ref="J1:K1"/>
    <mergeCell ref="J6:K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1-Summary-220405</vt:lpstr>
      <vt:lpstr>2-rev_Summary-220611</vt:lpstr>
      <vt:lpstr>2-Summary-220611</vt:lpstr>
      <vt:lpstr>1-march2022compiled</vt:lpstr>
      <vt:lpstr>1-feb2022compiled</vt:lpstr>
      <vt:lpstr>2-june2022complied</vt:lpstr>
      <vt:lpstr>1-standards</vt:lpstr>
      <vt:lpstr>2-standards</vt:lpstr>
      <vt:lpstr>'1-feb2022compiled'!HIDS2191_IsoWater_20220215_163527</vt:lpstr>
      <vt:lpstr>'1-feb2022compiled'!HIDS2191_IsoWater_20220216_150637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 Osburn</dc:creator>
  <cp:lastModifiedBy>ryyan clark</cp:lastModifiedBy>
  <dcterms:created xsi:type="dcterms:W3CDTF">2022-03-31T18:05:38Z</dcterms:created>
  <dcterms:modified xsi:type="dcterms:W3CDTF">2022-07-04T03:07:06Z</dcterms:modified>
</cp:coreProperties>
</file>